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770" windowHeight="1236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53" r:id="rId6"/>
    <sheet name="Типы учреждений" sheetId="254" r:id="rId7"/>
    <sheet name="цены на металл" sheetId="95" r:id="rId8"/>
    <sheet name="цены на металл 2" sheetId="96" r:id="rId9"/>
    <sheet name="дин. цен" sheetId="255" r:id="rId10"/>
    <sheet name="индекс потр цен" sheetId="259" r:id="rId11"/>
    <sheet name="Средние цены  " sheetId="246" r:id="rId12"/>
  </sheets>
  <externalReferences>
    <externalReference r:id="rId13"/>
    <externalReference r:id="rId14"/>
  </externalReferences>
  <definedNames>
    <definedName name="_xlnm.Print_Titles" localSheetId="9">'дин. цен'!$3:$4</definedName>
    <definedName name="_xlnm.Print_Area" localSheetId="1">демогр!$A$1:$H$59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цен'!$A$1:$O$81</definedName>
    <definedName name="_xlnm.Print_Area" localSheetId="5">социнфрастр!$A$1:$F$89</definedName>
    <definedName name="_xlnm.Print_Area" localSheetId="4">'Ст.мин. набора прод.'!$A$1:$K$130</definedName>
    <definedName name="_xlnm.Print_Area" localSheetId="6">'Типы учреждений'!$A$1:$E$34</definedName>
    <definedName name="_xlnm.Print_Area" localSheetId="2">'труд рес'!$A$1:$I$61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Q31" i="259" l="1"/>
  <c r="R31" i="259" s="1"/>
  <c r="S31" i="259" s="1"/>
  <c r="T31" i="259" s="1"/>
  <c r="U31" i="259" s="1"/>
  <c r="V31" i="259" s="1"/>
  <c r="W31" i="259" s="1"/>
  <c r="X31" i="259" s="1"/>
  <c r="Y31" i="259" s="1"/>
  <c r="R30" i="259"/>
  <c r="S30" i="259" s="1"/>
  <c r="T30" i="259" s="1"/>
  <c r="U30" i="259" s="1"/>
  <c r="V30" i="259" s="1"/>
  <c r="W30" i="259" s="1"/>
  <c r="X30" i="259" s="1"/>
  <c r="Y30" i="259" s="1"/>
  <c r="Q30" i="259"/>
  <c r="E70" i="255" l="1"/>
  <c r="F69" i="255"/>
  <c r="D69" i="255"/>
  <c r="C69" i="255"/>
  <c r="E68" i="255"/>
  <c r="E67" i="255"/>
  <c r="E64" i="255"/>
  <c r="E63" i="255"/>
  <c r="E62" i="255"/>
  <c r="E61" i="255"/>
  <c r="E60" i="255"/>
  <c r="E58" i="255"/>
  <c r="E57" i="255"/>
  <c r="E56" i="255"/>
  <c r="E55" i="255"/>
  <c r="E54" i="255"/>
  <c r="E53" i="255"/>
  <c r="E52" i="255"/>
  <c r="E51" i="255"/>
  <c r="E50" i="255"/>
  <c r="E49" i="255"/>
  <c r="E48" i="255"/>
  <c r="E47" i="255"/>
  <c r="E46" i="255"/>
  <c r="E45" i="255"/>
  <c r="E44" i="255"/>
  <c r="E43" i="255"/>
  <c r="E42" i="255"/>
  <c r="E41" i="255"/>
  <c r="E40" i="255"/>
  <c r="E39" i="255"/>
  <c r="E38" i="255"/>
  <c r="E37" i="255"/>
  <c r="E36" i="255"/>
  <c r="E34" i="255"/>
  <c r="E33" i="255"/>
  <c r="E32" i="255"/>
  <c r="E31" i="255"/>
  <c r="E30" i="255"/>
  <c r="E29" i="255"/>
  <c r="E28" i="255"/>
  <c r="E27" i="255"/>
  <c r="E26" i="255"/>
  <c r="E25" i="255"/>
  <c r="E24" i="255"/>
  <c r="E23" i="255"/>
  <c r="E22" i="255"/>
  <c r="E21" i="255"/>
  <c r="E20" i="255"/>
  <c r="E19" i="255"/>
  <c r="E18" i="255"/>
  <c r="E17" i="255"/>
  <c r="E16" i="255"/>
  <c r="E15" i="255"/>
  <c r="E14" i="255"/>
  <c r="E13" i="255"/>
  <c r="E12" i="255"/>
  <c r="E11" i="255"/>
  <c r="E10" i="255"/>
  <c r="E9" i="255"/>
  <c r="E8" i="255"/>
  <c r="E7" i="255"/>
  <c r="E6" i="255"/>
  <c r="E69" i="255" l="1"/>
  <c r="C69" i="98"/>
  <c r="D69" i="98"/>
  <c r="F69" i="98"/>
  <c r="G69" i="98"/>
  <c r="I69" i="98"/>
  <c r="J69" i="98"/>
  <c r="E16" i="254"/>
  <c r="D16" i="254"/>
  <c r="C16" i="254"/>
  <c r="B16" i="254"/>
  <c r="E7" i="254"/>
  <c r="D7" i="254"/>
  <c r="C7" i="254"/>
  <c r="B7" i="254"/>
  <c r="E5" i="254"/>
  <c r="D5" i="254"/>
  <c r="C5" i="254"/>
  <c r="B5" i="254"/>
  <c r="D42" i="195" l="1"/>
  <c r="AV30" i="26" l="1"/>
  <c r="F5" i="149"/>
  <c r="C13" i="149"/>
  <c r="E13" i="149"/>
  <c r="F13" i="149" l="1"/>
  <c r="I68" i="98" l="1"/>
  <c r="F68" i="98"/>
  <c r="C68" i="98"/>
  <c r="D68" i="98"/>
  <c r="G68" i="98"/>
  <c r="J68" i="98"/>
  <c r="G13" i="149"/>
  <c r="D13" i="149"/>
  <c r="E24" i="195" l="1"/>
  <c r="I17" i="95" l="1"/>
  <c r="J67" i="98" l="1"/>
  <c r="G67" i="98"/>
  <c r="D67" i="98"/>
  <c r="I67" i="98"/>
  <c r="F67" i="98"/>
  <c r="C67" i="98"/>
  <c r="F6" i="23" l="1"/>
  <c r="F7" i="23"/>
  <c r="F8" i="23"/>
  <c r="F9" i="23"/>
  <c r="F5" i="23"/>
  <c r="E42" i="195" l="1"/>
  <c r="F33" i="195"/>
  <c r="F42" i="195" s="1"/>
  <c r="F21" i="149"/>
  <c r="F20" i="149"/>
  <c r="F25" i="149"/>
  <c r="F24" i="149"/>
  <c r="E22" i="149"/>
  <c r="F9" i="149" l="1"/>
  <c r="F11" i="149"/>
  <c r="G22" i="149" l="1"/>
  <c r="AU30" i="26" l="1"/>
  <c r="F24" i="195" l="1"/>
  <c r="I61" i="98" l="1"/>
  <c r="F61" i="98"/>
  <c r="C61" i="98"/>
  <c r="AT30" i="26" l="1"/>
  <c r="H41" i="195" l="1"/>
  <c r="AS30" i="26" l="1"/>
  <c r="G41" i="195" l="1"/>
  <c r="H40" i="195"/>
  <c r="G40" i="195"/>
  <c r="H39" i="195"/>
  <c r="G39" i="195"/>
  <c r="H38" i="195"/>
  <c r="G38" i="195"/>
  <c r="H37" i="195"/>
  <c r="G37" i="195"/>
  <c r="H36" i="195"/>
  <c r="G36" i="195"/>
  <c r="H34" i="195"/>
  <c r="G34" i="195"/>
  <c r="H42" i="195" l="1"/>
  <c r="G42" i="195"/>
  <c r="H33" i="195"/>
  <c r="G33" i="195"/>
  <c r="D24" i="195" l="1"/>
  <c r="C26" i="26" l="1"/>
  <c r="B26" i="26"/>
  <c r="C20" i="26"/>
  <c r="B20" i="26"/>
  <c r="C15" i="26"/>
  <c r="B15" i="26"/>
  <c r="N17" i="95" l="1"/>
  <c r="M17" i="95"/>
  <c r="L17" i="95"/>
  <c r="K17" i="95"/>
  <c r="J17" i="95"/>
  <c r="H17" i="95" l="1"/>
  <c r="G17" i="95"/>
  <c r="F17" i="95"/>
  <c r="E17" i="95"/>
  <c r="D17" i="95"/>
  <c r="C17" i="95"/>
  <c r="J65" i="98" l="1"/>
  <c r="I65" i="98"/>
  <c r="G65" i="98"/>
  <c r="F65" i="98"/>
  <c r="D65" i="98"/>
  <c r="C65" i="98"/>
  <c r="J64" i="98"/>
  <c r="I64" i="98"/>
  <c r="G64" i="98"/>
  <c r="F64" i="98"/>
  <c r="D64" i="98"/>
  <c r="C64" i="98" l="1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G24" i="195" l="1"/>
  <c r="H21" i="195"/>
  <c r="G21" i="195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H6" i="195"/>
  <c r="G6" i="195"/>
  <c r="D22" i="149"/>
  <c r="C22" i="149"/>
  <c r="F22" i="149" s="1"/>
  <c r="H50" i="195" l="1"/>
  <c r="G50" i="195"/>
  <c r="H24" i="195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  <c r="C11" i="26"/>
  <c r="B11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<sst xmlns="http://schemas.openxmlformats.org/spreadsheetml/2006/main" count="1042" uniqueCount="595">
  <si>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</si>
  <si>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</si>
  <si>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</si>
  <si>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</si>
  <si>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</si>
  <si>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</si>
  <si>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</si>
  <si>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</si>
  <si>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</si>
  <si>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</si>
  <si>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</si>
  <si>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</si>
  <si>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</si>
  <si>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</si>
  <si>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</si>
  <si>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</si>
  <si>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</si>
  <si>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</si>
  <si>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</si>
  <si>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</si>
  <si>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</si>
  <si>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</si>
  <si>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</si>
  <si>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</si>
  <si>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</si>
  <si>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</si>
  <si>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</si>
  <si>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</si>
  <si>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</si>
  <si>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</si>
  <si>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</si>
  <si>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</si>
  <si>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</si>
  <si>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</si>
  <si>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</si>
  <si>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</si>
  <si>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</si>
  <si>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</si>
  <si>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</si>
  <si>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</si>
  <si>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</si>
  <si>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</si>
  <si>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</si>
  <si>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</si>
  <si>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</si>
  <si>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</si>
  <si>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</si>
  <si>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</si>
  <si>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</si>
  <si>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</si>
  <si>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</si>
  <si>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</si>
  <si>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</si>
  <si>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</si>
  <si>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</si>
  <si>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</si>
  <si>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</si>
  <si>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</si>
  <si>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</si>
  <si>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</si>
  <si>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</si>
  <si>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</si>
  <si>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</si>
  <si>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</si>
  <si>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</si>
  <si>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</si>
  <si>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</si>
  <si>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</si>
  <si>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</si>
  <si>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</si>
  <si>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</si>
  <si>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</si>
  <si>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</si>
  <si>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</si>
  <si>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</si>
  <si>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</si>
  <si>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</si>
  <si>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</si>
  <si>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</si>
  <si>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</si>
  <si>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</si>
  <si>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</si>
  <si>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</si>
  <si>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</si>
  <si>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</si>
  <si>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</si>
  <si>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</si>
  <si>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</si>
  <si>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</si>
  <si>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</si>
  <si>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</si>
  <si>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</si>
  <si>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</si>
  <si>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</si>
  <si>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</si>
  <si>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</si>
  <si>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</si>
  <si>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</si>
  <si>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</si>
  <si>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</si>
  <si>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</si>
  <si>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</si>
  <si>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</si>
  <si>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</si>
  <si>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</si>
  <si>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</si>
  <si>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</si>
  <si>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</si>
  <si>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</si>
  <si>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</si>
  <si>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</si>
  <si>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</si>
  <si>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</si>
  <si>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</si>
  <si>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</si>
  <si>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</si>
  <si>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</si>
  <si>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</si>
  <si>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</si>
  <si>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</si>
  <si>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</si>
  <si>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</si>
  <si>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</si>
  <si>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</si>
  <si>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</si>
  <si>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</si>
  <si>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</si>
  <si>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</si>
  <si>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</si>
  <si>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</si>
  <si>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</si>
  <si>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</si>
  <si>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</si>
  <si>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</si>
  <si>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</si>
  <si>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</si>
  <si>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</si>
  <si>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</si>
  <si>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</si>
  <si>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</si>
  <si>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</si>
  <si>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</si>
  <si>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</si>
  <si>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</si>
  <si>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</si>
  <si>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</si>
  <si>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</si>
  <si>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</si>
  <si>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</si>
  <si>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</si>
  <si>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</si>
  <si>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</si>
  <si>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</si>
  <si>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</si>
  <si>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</si>
  <si>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</si>
  <si>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</si>
  <si>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</si>
  <si>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</si>
  <si>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</si>
  <si>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</si>
  <si>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</si>
  <si>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</si>
  <si>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</si>
  <si>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</si>
  <si>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</si>
  <si>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</si>
  <si>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</si>
  <si>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</si>
  <si>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</si>
  <si>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</si>
  <si>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</si>
  <si>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</si>
  <si>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</si>
  <si>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</si>
  <si>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</si>
  <si>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</si>
  <si>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</si>
  <si>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</si>
  <si>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</si>
  <si>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</si>
  <si>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</si>
  <si>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</si>
  <si>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</si>
  <si>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</si>
  <si>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</si>
  <si>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</si>
  <si>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</si>
  <si>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</si>
  <si>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</si>
  <si>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</si>
  <si>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</si>
  <si>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</si>
  <si>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</si>
  <si>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</si>
  <si>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</si>
  <si>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</si>
  <si>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</si>
  <si>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</si>
  <si>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</si>
  <si>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</si>
  <si>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</si>
  <si>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</si>
  <si>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</si>
  <si>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</si>
  <si>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</si>
  <si>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</si>
  <si>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</si>
  <si>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</si>
  <si>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</si>
  <si>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</si>
  <si>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</si>
  <si>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</si>
  <si>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</si>
  <si>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</si>
  <si>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</si>
  <si>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</si>
  <si>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</si>
  <si>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</si>
  <si>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</si>
  <si>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</si>
  <si>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</si>
  <si>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</si>
  <si>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</si>
  <si>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</si>
  <si>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</si>
  <si>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</si>
  <si>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</si>
  <si>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</si>
  <si>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</si>
  <si>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</si>
  <si>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</si>
  <si>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</si>
  <si>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</si>
  <si>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</si>
  <si>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</si>
  <si>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</si>
  <si>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</si>
  <si>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</si>
  <si>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</si>
  <si>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</si>
  <si>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</si>
  <si>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</si>
  <si>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</si>
  <si>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</si>
  <si>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</si>
  <si>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</si>
  <si>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</si>
  <si>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</si>
  <si>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</si>
  <si>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</si>
  <si>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</si>
  <si>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</si>
  <si>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</si>
  <si>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</si>
  <si>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</si>
  <si>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</si>
  <si>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</si>
  <si>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</si>
  <si>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</si>
  <si>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</si>
  <si>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</si>
  <si>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</si>
  <si>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</si>
  <si>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</si>
  <si>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</si>
  <si>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</si>
  <si>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</si>
  <si>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</si>
  <si>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</si>
  <si>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</si>
  <si>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</si>
  <si>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</si>
  <si>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</si>
  <si>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</si>
  <si>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</si>
  <si>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</si>
  <si>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</si>
  <si>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</si>
  <si>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</si>
  <si>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</si>
  <si>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</si>
  <si>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</si>
  <si>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</si>
  <si>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</si>
  <si>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</si>
  <si>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</si>
  <si>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</si>
  <si>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</si>
  <si>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</si>
  <si>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</si>
  <si>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</si>
  <si>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</si>
  <si>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</si>
  <si>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</si>
  <si>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</si>
  <si>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</si>
  <si>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</si>
  <si>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</si>
  <si>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</si>
  <si>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</si>
  <si>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</si>
  <si>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</si>
  <si>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</si>
  <si>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</si>
  <si>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</si>
  <si>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</si>
  <si>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</si>
  <si>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</si>
  <si>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</si>
  <si>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</si>
  <si>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</si>
  <si>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</si>
  <si>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</si>
  <si>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</si>
  <si>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</si>
  <si>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</si>
  <si>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</si>
  <si>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</si>
  <si>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</si>
  <si>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</si>
  <si>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</si>
  <si>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</si>
  <si>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</si>
  <si>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</si>
  <si>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</si>
  <si>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</si>
  <si>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</si>
  <si>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</si>
  <si>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</si>
  <si>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</si>
  <si>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</si>
  <si>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</si>
  <si>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</si>
  <si>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</si>
  <si>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</si>
  <si>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</si>
  <si>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</si>
  <si>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</si>
  <si>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</si>
  <si>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</si>
  <si>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</si>
  <si>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</si>
  <si>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</si>
  <si>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</si>
  <si>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</si>
  <si>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</si>
  <si>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</si>
  <si>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</si>
  <si>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</si>
  <si>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</si>
  <si>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</si>
  <si>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</si>
  <si>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</si>
  <si>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</si>
  <si>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</si>
  <si>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</si>
  <si>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</si>
  <si>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</si>
  <si>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</si>
  <si>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t>2014</t>
  </si>
  <si>
    <t>Банк "Кедр"</t>
  </si>
  <si>
    <t>2014/2013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</si>
  <si>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</si>
  <si>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</si>
  <si>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</si>
  <si>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</si>
  <si>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</si>
  <si>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</si>
  <si>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</si>
  <si>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</si>
  <si>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</si>
  <si>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</si>
  <si>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</si>
  <si>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</si>
  <si>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</si>
  <si>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</si>
  <si>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</si>
  <si>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</si>
  <si>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</si>
  <si>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</si>
  <si>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</si>
  <si>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t>4 / 965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</si>
  <si>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</si>
  <si>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</si>
  <si>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</si>
  <si>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</si>
  <si>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</si>
  <si>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</si>
  <si>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</si>
  <si>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</si>
  <si>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</si>
  <si>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</si>
  <si>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</si>
  <si>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</si>
  <si>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</si>
  <si>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</si>
  <si>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</si>
  <si>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</si>
  <si>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</si>
  <si>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КГБУК "Норильский Заполярный театр драмы им. Вл. Маяковского"</t>
  </si>
  <si>
    <t>н/д*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</si>
  <si>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</si>
  <si>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</si>
  <si>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</si>
  <si>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</si>
  <si>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</si>
  <si>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31 / 32</t>
  </si>
  <si>
    <t>4) Данные банков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</si>
  <si>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</si>
  <si>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</si>
  <si>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</si>
  <si>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</si>
  <si>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</si>
  <si>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</si>
  <si>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</si>
  <si>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</si>
  <si>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</si>
  <si>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</si>
  <si>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</si>
  <si>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</si>
  <si>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</si>
  <si>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</si>
  <si>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</si>
  <si>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</si>
  <si>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</si>
  <si>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</si>
  <si>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4)</t>
    </r>
  </si>
  <si>
    <t>4)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</si>
  <si>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</si>
  <si>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</si>
  <si>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</si>
  <si>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</si>
  <si>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</si>
  <si>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</si>
  <si>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</si>
  <si>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</si>
  <si>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</si>
  <si>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</si>
  <si>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</si>
  <si>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</si>
  <si>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2015/2014</t>
  </si>
  <si>
    <t xml:space="preserve">3) Среднемесячные курсы валют согласно данных ЦБ РФ </t>
  </si>
  <si>
    <t xml:space="preserve">ВПМ 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</si>
  <si>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</si>
  <si>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</si>
  <si>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</si>
  <si>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</si>
  <si>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</si>
  <si>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</si>
  <si>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</si>
  <si>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3) Данные Министерства экономического развития и инвестиционной политики Красноярского края</t>
  </si>
  <si>
    <t>на 01.04.15г.</t>
  </si>
  <si>
    <t>на 01.04.14г.</t>
  </si>
  <si>
    <t>Отклонение 01.04.15г./ 01.04.14г, +, -</t>
  </si>
  <si>
    <t>март
 2014</t>
  </si>
  <si>
    <t>март
 2015</t>
  </si>
  <si>
    <t>Отклонение                                        март 2015 / 2014</t>
  </si>
  <si>
    <t>март
2014</t>
  </si>
  <si>
    <t>март
2015</t>
  </si>
  <si>
    <t>Отклонение                                          март 2015 / 2014</t>
  </si>
  <si>
    <t>на 01.04.14г</t>
  </si>
  <si>
    <t>на 01.04.15г</t>
  </si>
  <si>
    <t>Отклонение                                    01.04.15г. / 01.04.14г.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</si>
  <si>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</si>
  <si>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</si>
  <si>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</si>
  <si>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</si>
  <si>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</si>
  <si>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</si>
  <si>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</si>
  <si>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</si>
  <si>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</si>
  <si>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</si>
  <si>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</si>
  <si>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</si>
  <si>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</si>
  <si>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</si>
  <si>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</si>
  <si>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</si>
  <si>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</si>
  <si>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</si>
  <si>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</si>
  <si>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</si>
  <si>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</si>
  <si>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</si>
  <si>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</si>
  <si>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176 968</t>
    </r>
    <r>
      <rPr>
        <vertAlign val="superscript"/>
        <sz val="13"/>
        <rFont val="Times New Roman Cyr"/>
        <charset val="204"/>
      </rPr>
      <t>2)</t>
    </r>
  </si>
  <si>
    <r>
      <t>176 948</t>
    </r>
    <r>
      <rPr>
        <vertAlign val="superscript"/>
        <sz val="13"/>
        <rFont val="Times New Roman Cyr"/>
        <charset val="204"/>
      </rPr>
      <t>2)</t>
    </r>
  </si>
  <si>
    <r>
      <t>на 01.04.14г.</t>
    </r>
    <r>
      <rPr>
        <b/>
        <vertAlign val="superscript"/>
        <sz val="12"/>
        <rFont val="Times New Roman Cyr"/>
        <charset val="204"/>
      </rPr>
      <t>4)</t>
    </r>
  </si>
  <si>
    <r>
      <t>на 01.04.15г.</t>
    </r>
    <r>
      <rPr>
        <b/>
        <vertAlign val="superscript"/>
        <sz val="12"/>
        <rFont val="Times New Roman Cyr"/>
        <charset val="204"/>
      </rPr>
      <t>4)</t>
    </r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</si>
  <si>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</si>
  <si>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</si>
  <si>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</si>
  <si>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</si>
  <si>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4)</t>
    </r>
  </si>
  <si>
    <t>на 01.04.2014</t>
  </si>
  <si>
    <t>на 01.04.2015</t>
  </si>
  <si>
    <t>Численность детей стоящих на очереди по устройству в ДУ/ в том числе старше 3-х лет</t>
  </si>
  <si>
    <t>6 216 / 121</t>
  </si>
  <si>
    <t>6 473/633</t>
  </si>
  <si>
    <t>42 / 22 035</t>
  </si>
  <si>
    <t>42 / 22 239</t>
  </si>
  <si>
    <r>
      <t>Училище</t>
    </r>
    <r>
      <rPr>
        <sz val="13"/>
        <rFont val="Verdana"/>
        <family val="2"/>
        <charset val="204"/>
      </rPr>
      <t>¹</t>
    </r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</si>
  <si>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</si>
  <si>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Verdana"/>
        <family val="2"/>
        <charset val="204"/>
      </rPr>
      <t>²</t>
    </r>
  </si>
  <si>
    <t xml:space="preserve">в т.ч.: Городская больница № 1 (ж/о Оганер) </t>
  </si>
  <si>
    <t xml:space="preserve">           Городская больница № 3 (пос. Снежногорск)</t>
  </si>
  <si>
    <t>Специализированные медицинские учреждения:</t>
  </si>
  <si>
    <t xml:space="preserve"> - Родильный дом</t>
  </si>
  <si>
    <t xml:space="preserve"> - Детская больница</t>
  </si>
  <si>
    <t xml:space="preserve"> - Городская больница № 2 (для больных с инфекционными заболеваниями) </t>
  </si>
  <si>
    <t xml:space="preserve"> - Городская поликлиника № 1 (р-н Центральный)</t>
  </si>
  <si>
    <t xml:space="preserve"> - Городская поликлиника №2 (р-н Талнах)</t>
  </si>
  <si>
    <t xml:space="preserve"> - Городская поликлиника № 3 (р-н Кайеркан)</t>
  </si>
  <si>
    <t xml:space="preserve">Станция скорой медицинской помощи </t>
  </si>
  <si>
    <t>Стоматологическая поликлиника</t>
  </si>
  <si>
    <t xml:space="preserve"> - бассейн</t>
  </si>
  <si>
    <t xml:space="preserve"> - социальной помощи семье и детям</t>
  </si>
  <si>
    <r>
      <t>Молодежные центры</t>
    </r>
    <r>
      <rPr>
        <b/>
        <sz val="13"/>
        <rFont val="Verdana"/>
        <family val="2"/>
        <charset val="204"/>
      </rPr>
      <t>³</t>
    </r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</si>
  <si>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Снижение показателя связано с исключением с 31.12.2014 ступени начального профессионального образования и присоединением КГБОУ НПО "Профессиональное училище №105" к КГБОУ СПО "Норильский техникум промышленных технологий и сервиса"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</si>
  <si>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"Современная гуманитарная академия" реорганизован в представительство и обучение на территории не осуществляет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</si>
  <si>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</si>
  <si>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молодежная политика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</si>
  <si>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</si>
  <si>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</si>
  <si>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</si>
  <si>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</si>
  <si>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</t>
  </si>
  <si>
    <t>на 01.04.14</t>
  </si>
  <si>
    <t>на 01.04.15</t>
  </si>
  <si>
    <t>Отклонение 01.04.15/ 01.04.14,          +, -</t>
  </si>
  <si>
    <t>на 01.04.2014г.</t>
  </si>
  <si>
    <t>на 01.04.2015г.</t>
  </si>
  <si>
    <t>Стоимость минимального набора продуктов питания в субъектах РФ за март 2014 и 2015гг.</t>
  </si>
  <si>
    <t>за март 2015г</t>
  </si>
  <si>
    <t>за март 2014г</t>
  </si>
  <si>
    <t>25 / 4 642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</si>
  <si>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</si>
  <si>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</si>
  <si>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</si>
  <si>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</si>
  <si>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</si>
  <si>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</si>
  <si>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</si>
  <si>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</si>
  <si>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</si>
  <si>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</si>
  <si>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</si>
  <si>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</si>
  <si>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тарифов на грузовые перевозки</t>
  </si>
  <si>
    <r>
      <t>Грузовой 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</si>
  <si>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</si>
  <si>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</si>
  <si>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</si>
  <si>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</si>
  <si>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 (перекачка газа)</t>
  </si>
  <si>
    <t>Индексы тарифов на услуги связи для юр. лиц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</si>
  <si>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</si>
  <si>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</si>
  <si>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</si>
  <si>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</si>
  <si>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</si>
  <si>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</si>
  <si>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</si>
  <si>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</si>
  <si>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</si>
  <si>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r>
      <t>Средние цены в городах РФ и МО г. Норильск в марте 2015 года</t>
    </r>
    <r>
      <rPr>
        <vertAlign val="superscript"/>
        <sz val="12"/>
        <rFont val="Times New Roman"/>
        <family val="1"/>
        <charset val="204"/>
      </rPr>
      <t>1)</t>
    </r>
  </si>
  <si>
    <t>01.04.15 г.</t>
  </si>
  <si>
    <t>33 / 38</t>
  </si>
  <si>
    <t>40 / 43</t>
  </si>
  <si>
    <t>41 / 44</t>
  </si>
  <si>
    <t>01.04.14 г.</t>
  </si>
  <si>
    <t>01.04.13 г.</t>
  </si>
  <si>
    <t>34 / 35</t>
  </si>
  <si>
    <t>37 / 39</t>
  </si>
  <si>
    <t>43 / 44</t>
  </si>
  <si>
    <t>01.04.12 г.</t>
  </si>
  <si>
    <t>58,23 / 62,76</t>
  </si>
  <si>
    <t>63,43 / 67,97</t>
  </si>
  <si>
    <t>58,96 / 60,43</t>
  </si>
  <si>
    <t>64,15 / 65,56</t>
  </si>
  <si>
    <t>Итого за 
I квартал</t>
  </si>
  <si>
    <t>Динамика индекса потребительских цен по Красноярскому краю (март к марту), %</t>
  </si>
  <si>
    <t>Динамика индекса потребительских цен по Красноярскому краю (январь-март к январю-марту), %</t>
  </si>
  <si>
    <t>март 2015 г. к</t>
  </si>
  <si>
    <t>Январь – март 2015 г. к январю – марту 2014 г.</t>
  </si>
  <si>
    <t xml:space="preserve">февралю 2015 г.
</t>
  </si>
  <si>
    <t>декабрю 2014 г.</t>
  </si>
  <si>
    <t>Динамика индекса потребительских цен по Российской Федерации (март к марту), %</t>
  </si>
  <si>
    <t>Динамика индекса потребительских цен по Российской Федерации (январь-март к январю-марту), %</t>
  </si>
  <si>
    <t>Сводный индекс цен на продукцию (затраты, услуги) инвестиционного назначения</t>
  </si>
  <si>
    <t>индекс цен производителей на строительную продукцию</t>
  </si>
  <si>
    <t>индекс цен приобретения машин и оборудования инвестиционного назначения</t>
  </si>
  <si>
    <t>индекс цен на прочую продукцию (затраты, услуги) инвестиционного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</si>
</sst>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vertAlign val="superscript"/>
      <sz val="12"/>
      <color indexed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name val="Verdana"/>
      <family val="2"/>
      <charset val="204"/>
    </font>
    <font>
      <b/>
      <sz val="13"/>
      <name val="Verdana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74">
    <xf numFmtId="0" fontId="0" fillId="0" borderId="0" xfId="0"/>
    <xf numFmtId="166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/>
    <xf numFmtId="166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Alignment="1">
      <alignment horizontal="center"/>
    </xf>
    <xf numFmtId="167" fontId="16" fillId="0" borderId="0" xfId="0" applyNumberFormat="1" applyFont="1" applyFill="1"/>
    <xf numFmtId="0" fontId="1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7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4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50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2" fontId="16" fillId="0" borderId="0" xfId="0" applyNumberFormat="1" applyFont="1" applyFill="1"/>
    <xf numFmtId="1" fontId="16" fillId="0" borderId="0" xfId="0" applyNumberFormat="1" applyFont="1" applyFill="1"/>
    <xf numFmtId="0" fontId="43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167" fontId="43" fillId="0" borderId="0" xfId="0" applyNumberFormat="1" applyFont="1" applyFill="1"/>
    <xf numFmtId="1" fontId="43" fillId="0" borderId="0" xfId="0" applyNumberFormat="1" applyFont="1" applyFill="1"/>
    <xf numFmtId="0" fontId="16" fillId="0" borderId="0" xfId="0" applyFont="1" applyFill="1" applyBorder="1" applyAlignment="1">
      <alignment vertical="center"/>
    </xf>
    <xf numFmtId="167" fontId="17" fillId="0" borderId="0" xfId="0" applyNumberFormat="1" applyFont="1" applyFill="1" applyBorder="1"/>
    <xf numFmtId="0" fontId="51" fillId="0" borderId="0" xfId="0" applyFont="1" applyFill="1" applyBorder="1"/>
    <xf numFmtId="3" fontId="16" fillId="0" borderId="0" xfId="0" applyNumberFormat="1" applyFont="1" applyFill="1"/>
    <xf numFmtId="166" fontId="21" fillId="2" borderId="0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1" fillId="2" borderId="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8" xfId="0" applyFont="1" applyFill="1" applyBorder="1"/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/>
    </xf>
    <xf numFmtId="166" fontId="21" fillId="2" borderId="3" xfId="0" applyNumberFormat="1" applyFont="1" applyFill="1" applyBorder="1" applyAlignment="1">
      <alignment horizontal="center" vertical="center"/>
    </xf>
    <xf numFmtId="167" fontId="16" fillId="2" borderId="39" xfId="0" applyNumberFormat="1" applyFont="1" applyFill="1" applyBorder="1"/>
    <xf numFmtId="0" fontId="21" fillId="2" borderId="2" xfId="0" applyFont="1" applyFill="1" applyBorder="1" applyAlignment="1">
      <alignment vertical="center" wrapText="1"/>
    </xf>
    <xf numFmtId="0" fontId="21" fillId="2" borderId="31" xfId="0" applyFont="1" applyFill="1" applyBorder="1" applyAlignment="1">
      <alignment horizontal="center" vertical="center"/>
    </xf>
    <xf numFmtId="166" fontId="21" fillId="2" borderId="9" xfId="0" applyNumberFormat="1" applyFont="1" applyFill="1" applyBorder="1" applyAlignment="1">
      <alignment horizontal="center" vertical="center"/>
    </xf>
    <xf numFmtId="167" fontId="16" fillId="2" borderId="40" xfId="0" applyNumberFormat="1" applyFont="1" applyFill="1" applyBorder="1"/>
    <xf numFmtId="0" fontId="18" fillId="0" borderId="0" xfId="0" applyFont="1" applyFill="1"/>
    <xf numFmtId="0" fontId="16" fillId="2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/>
    <xf numFmtId="0" fontId="17" fillId="0" borderId="0" xfId="0" applyFont="1" applyFill="1" applyBorder="1" applyAlignment="1"/>
    <xf numFmtId="0" fontId="16" fillId="2" borderId="1" xfId="0" applyFont="1" applyFill="1" applyBorder="1"/>
    <xf numFmtId="0" fontId="16" fillId="2" borderId="1" xfId="0" applyFont="1" applyFill="1" applyBorder="1" applyAlignment="1">
      <alignment vertical="center"/>
    </xf>
    <xf numFmtId="167" fontId="16" fillId="2" borderId="3" xfId="0" applyNumberFormat="1" applyFont="1" applyFill="1" applyBorder="1"/>
    <xf numFmtId="167" fontId="16" fillId="2" borderId="2" xfId="0" applyNumberFormat="1" applyFont="1" applyFill="1" applyBorder="1"/>
    <xf numFmtId="167" fontId="16" fillId="0" borderId="0" xfId="0" applyNumberFormat="1" applyFont="1" applyFill="1" applyBorder="1"/>
    <xf numFmtId="0" fontId="71" fillId="0" borderId="0" xfId="7" applyFont="1" applyFill="1"/>
    <xf numFmtId="167" fontId="47" fillId="0" borderId="0" xfId="0" applyNumberFormat="1" applyFont="1" applyFill="1" applyBorder="1" applyAlignment="1">
      <alignment horizontal="center" vertical="center" wrapText="1"/>
    </xf>
    <xf numFmtId="0" fontId="71" fillId="0" borderId="0" xfId="11" applyFont="1" applyFill="1"/>
    <xf numFmtId="0" fontId="71" fillId="0" borderId="0" xfId="12" applyFont="1" applyFill="1"/>
    <xf numFmtId="0" fontId="71" fillId="0" borderId="0" xfId="13" applyFont="1" applyFill="1"/>
    <xf numFmtId="0" fontId="74" fillId="0" borderId="0" xfId="3" applyFont="1" applyFill="1" applyBorder="1" applyAlignment="1">
      <alignment horizontal="right" wrapText="1"/>
    </xf>
    <xf numFmtId="0" fontId="72" fillId="0" borderId="0" xfId="2" applyFont="1" applyFill="1" applyBorder="1" applyAlignment="1">
      <alignment horizontal="right" wrapText="1"/>
    </xf>
    <xf numFmtId="0" fontId="70" fillId="0" borderId="0" xfId="14" applyFill="1"/>
    <xf numFmtId="0" fontId="70" fillId="0" borderId="0" xfId="15" applyFill="1"/>
    <xf numFmtId="0" fontId="74" fillId="0" borderId="0" xfId="4" applyFont="1" applyFill="1" applyBorder="1" applyAlignment="1">
      <alignment horizontal="right" wrapText="1"/>
    </xf>
    <xf numFmtId="0" fontId="71" fillId="0" borderId="0" xfId="16" applyFont="1" applyFill="1"/>
    <xf numFmtId="0" fontId="71" fillId="0" borderId="0" xfId="8" applyFont="1" applyFill="1"/>
    <xf numFmtId="0" fontId="47" fillId="0" borderId="0" xfId="17" applyFont="1" applyFill="1" applyBorder="1" applyAlignment="1">
      <alignment horizontal="left" wrapText="1"/>
    </xf>
    <xf numFmtId="0" fontId="71" fillId="0" borderId="0" xfId="10" applyFont="1" applyFill="1"/>
    <xf numFmtId="0" fontId="71" fillId="0" borderId="0" xfId="9" applyFont="1" applyFill="1"/>
    <xf numFmtId="0" fontId="75" fillId="0" borderId="0" xfId="5" applyFont="1" applyFill="1" applyBorder="1" applyAlignment="1">
      <alignment horizontal="right" wrapText="1"/>
    </xf>
    <xf numFmtId="0" fontId="73" fillId="0" borderId="0" xfId="8" applyFont="1" applyFill="1"/>
    <xf numFmtId="0" fontId="18" fillId="0" borderId="0" xfId="0" applyFont="1" applyFill="1" applyBorder="1"/>
    <xf numFmtId="0" fontId="73" fillId="0" borderId="0" xfId="10" applyFont="1" applyFill="1"/>
    <xf numFmtId="0" fontId="73" fillId="0" borderId="0" xfId="9" applyFont="1" applyFill="1"/>
    <xf numFmtId="2" fontId="16" fillId="0" borderId="0" xfId="0" applyNumberFormat="1" applyFont="1" applyFill="1" applyAlignment="1">
      <alignment horizontal="left"/>
    </xf>
    <xf numFmtId="167" fontId="16" fillId="0" borderId="0" xfId="0" applyNumberFormat="1" applyFont="1" applyFill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 vertical="center"/>
    </xf>
    <xf numFmtId="0" fontId="17" fillId="0" borderId="8" xfId="0" applyFont="1" applyFill="1" applyBorder="1"/>
    <xf numFmtId="166" fontId="17" fillId="0" borderId="0" xfId="0" applyNumberFormat="1" applyFont="1" applyFill="1" applyBorder="1"/>
    <xf numFmtId="0" fontId="16" fillId="0" borderId="0" xfId="0" applyFont="1" applyFill="1" applyBorder="1" applyAlignment="1"/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justify"/>
    </xf>
    <xf numFmtId="0" fontId="50" fillId="0" borderId="0" xfId="0" applyFont="1" applyFill="1"/>
    <xf numFmtId="0" fontId="68" fillId="0" borderId="0" xfId="0" applyFont="1" applyFill="1" applyAlignment="1"/>
    <xf numFmtId="0" fontId="33" fillId="0" borderId="0" xfId="0" applyFont="1" applyFill="1" applyAlignment="1"/>
    <xf numFmtId="0" fontId="62" fillId="0" borderId="0" xfId="0" applyFont="1" applyFill="1"/>
    <xf numFmtId="0" fontId="35" fillId="0" borderId="0" xfId="0" applyFont="1" applyFill="1" applyAlignment="1"/>
    <xf numFmtId="0" fontId="34" fillId="0" borderId="0" xfId="0" applyFont="1" applyFill="1" applyBorder="1" applyAlignment="1"/>
    <xf numFmtId="4" fontId="16" fillId="0" borderId="0" xfId="0" applyNumberFormat="1" applyFont="1" applyFill="1"/>
    <xf numFmtId="0" fontId="38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 horizontal="center"/>
    </xf>
    <xf numFmtId="0" fontId="21" fillId="0" borderId="0" xfId="19" applyFont="1" applyFill="1"/>
    <xf numFmtId="0" fontId="15" fillId="0" borderId="0" xfId="19" applyFill="1"/>
    <xf numFmtId="0" fontId="15" fillId="0" borderId="0" xfId="19" applyFont="1" applyFill="1"/>
    <xf numFmtId="0" fontId="16" fillId="0" borderId="0" xfId="19" applyFont="1" applyFill="1"/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3" fontId="20" fillId="2" borderId="38" xfId="0" applyNumberFormat="1" applyFont="1" applyFill="1" applyBorder="1" applyAlignment="1">
      <alignment horizontal="center" vertical="center"/>
    </xf>
    <xf numFmtId="3" fontId="21" fillId="2" borderId="39" xfId="0" applyNumberFormat="1" applyFont="1" applyFill="1" applyBorder="1" applyAlignment="1">
      <alignment horizontal="center" vertical="center"/>
    </xf>
    <xf numFmtId="3" fontId="38" fillId="2" borderId="39" xfId="0" applyNumberFormat="1" applyFont="1" applyFill="1" applyBorder="1" applyAlignment="1">
      <alignment horizontal="center" vertical="center"/>
    </xf>
    <xf numFmtId="3" fontId="38" fillId="2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8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justify" wrapText="1"/>
    </xf>
    <xf numFmtId="4" fontId="21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/>
    <xf numFmtId="3" fontId="38" fillId="2" borderId="0" xfId="0" applyNumberFormat="1" applyFont="1" applyFill="1" applyBorder="1" applyAlignment="1">
      <alignment horizontal="center" vertical="center" wrapText="1"/>
    </xf>
    <xf numFmtId="167" fontId="71" fillId="0" borderId="0" xfId="10" applyNumberFormat="1" applyFont="1" applyFill="1" applyBorder="1"/>
    <xf numFmtId="0" fontId="47" fillId="0" borderId="0" xfId="0" applyFont="1" applyFill="1" applyBorder="1" applyAlignment="1">
      <alignment horizontal="left" wrapText="1"/>
    </xf>
    <xf numFmtId="167" fontId="76" fillId="0" borderId="0" xfId="17" applyNumberFormat="1" applyFont="1" applyFill="1" applyBorder="1" applyAlignment="1">
      <alignment horizontal="center" wrapText="1"/>
    </xf>
    <xf numFmtId="166" fontId="50" fillId="0" borderId="19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horizontal="center"/>
    </xf>
    <xf numFmtId="166" fontId="50" fillId="0" borderId="69" xfId="0" applyNumberFormat="1" applyFont="1" applyFill="1" applyBorder="1" applyAlignment="1">
      <alignment horizontal="center"/>
    </xf>
    <xf numFmtId="4" fontId="50" fillId="0" borderId="61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4" fontId="50" fillId="0" borderId="59" xfId="0" applyNumberFormat="1" applyFont="1" applyFill="1" applyBorder="1" applyAlignment="1">
      <alignment horizontal="center"/>
    </xf>
    <xf numFmtId="167" fontId="50" fillId="0" borderId="65" xfId="0" applyNumberFormat="1" applyFont="1" applyFill="1" applyBorder="1" applyAlignment="1">
      <alignment horizontal="center"/>
    </xf>
    <xf numFmtId="166" fontId="50" fillId="0" borderId="59" xfId="0" applyNumberFormat="1" applyFont="1" applyFill="1" applyBorder="1" applyAlignment="1">
      <alignment horizontal="center" vertical="center"/>
    </xf>
    <xf numFmtId="167" fontId="50" fillId="0" borderId="65" xfId="0" applyNumberFormat="1" applyFont="1" applyFill="1" applyBorder="1" applyAlignment="1">
      <alignment horizontal="center" vertical="center"/>
    </xf>
    <xf numFmtId="4" fontId="50" fillId="0" borderId="6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66" fontId="50" fillId="0" borderId="17" xfId="0" applyNumberFormat="1" applyFont="1" applyFill="1" applyBorder="1" applyAlignment="1">
      <alignment horizontal="center" vertical="center"/>
    </xf>
    <xf numFmtId="4" fontId="50" fillId="0" borderId="17" xfId="0" applyNumberFormat="1" applyFont="1" applyFill="1" applyBorder="1" applyAlignment="1">
      <alignment horizontal="center"/>
    </xf>
    <xf numFmtId="166" fontId="50" fillId="0" borderId="44" xfId="0" applyNumberFormat="1" applyFont="1" applyFill="1" applyBorder="1" applyAlignment="1">
      <alignment horizontal="center" vertical="center"/>
    </xf>
    <xf numFmtId="166" fontId="50" fillId="0" borderId="6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61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/>
    <xf numFmtId="3" fontId="16" fillId="0" borderId="0" xfId="0" applyNumberFormat="1" applyFont="1" applyFill="1" applyAlignment="1">
      <alignment vertical="center"/>
    </xf>
    <xf numFmtId="0" fontId="50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Alignment="1">
      <alignment horizontal="center" vertical="center"/>
    </xf>
    <xf numFmtId="0" fontId="16" fillId="0" borderId="59" xfId="0" applyFont="1" applyFill="1" applyBorder="1"/>
    <xf numFmtId="3" fontId="38" fillId="0" borderId="0" xfId="0" applyNumberFormat="1" applyFont="1" applyFill="1" applyBorder="1" applyAlignment="1">
      <alignment horizontal="center" vertical="center" wrapText="1"/>
    </xf>
    <xf numFmtId="0" fontId="15" fillId="2" borderId="0" xfId="19" applyFill="1"/>
    <xf numFmtId="0" fontId="15" fillId="2" borderId="0" xfId="19" applyFont="1" applyFill="1"/>
    <xf numFmtId="0" fontId="30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52" xfId="0" applyNumberFormat="1" applyFont="1" applyFill="1" applyBorder="1" applyAlignment="1">
      <alignment horizontal="center" vertical="top"/>
    </xf>
    <xf numFmtId="49" fontId="20" fillId="0" borderId="52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/>
    </xf>
    <xf numFmtId="0" fontId="77" fillId="0" borderId="55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center"/>
    </xf>
    <xf numFmtId="0" fontId="78" fillId="0" borderId="57" xfId="0" applyFont="1" applyFill="1" applyBorder="1" applyAlignment="1">
      <alignment horizontal="center" vertical="center" wrapText="1"/>
    </xf>
    <xf numFmtId="166" fontId="78" fillId="0" borderId="12" xfId="0" applyNumberFormat="1" applyFont="1" applyFill="1" applyBorder="1" applyAlignment="1">
      <alignment horizontal="center" vertical="center" wrapText="1"/>
    </xf>
    <xf numFmtId="166" fontId="78" fillId="0" borderId="13" xfId="0" applyNumberFormat="1" applyFont="1" applyFill="1" applyBorder="1" applyAlignment="1">
      <alignment horizontal="center" vertical="center" wrapText="1"/>
    </xf>
    <xf numFmtId="166" fontId="78" fillId="0" borderId="41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66" fontId="78" fillId="0" borderId="14" xfId="0" applyNumberFormat="1" applyFont="1" applyFill="1" applyBorder="1" applyAlignment="1">
      <alignment horizontal="center" vertical="center" wrapText="1"/>
    </xf>
    <xf numFmtId="166" fontId="78" fillId="0" borderId="16" xfId="0" applyNumberFormat="1" applyFont="1" applyFill="1" applyBorder="1" applyAlignment="1">
      <alignment horizontal="center" vertical="center" wrapText="1"/>
    </xf>
    <xf numFmtId="166" fontId="78" fillId="0" borderId="43" xfId="0" applyNumberFormat="1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166" fontId="78" fillId="0" borderId="23" xfId="0" applyNumberFormat="1" applyFont="1" applyFill="1" applyBorder="1" applyAlignment="1">
      <alignment horizontal="center" vertical="center" wrapText="1"/>
    </xf>
    <xf numFmtId="166" fontId="78" fillId="0" borderId="49" xfId="0" applyNumberFormat="1" applyFont="1" applyFill="1" applyBorder="1" applyAlignment="1">
      <alignment horizontal="center" vertical="center" wrapText="1"/>
    </xf>
    <xf numFmtId="166" fontId="78" fillId="0" borderId="15" xfId="0" applyNumberFormat="1" applyFont="1" applyFill="1" applyBorder="1" applyAlignment="1">
      <alignment horizontal="center" vertical="center" wrapText="1"/>
    </xf>
    <xf numFmtId="166" fontId="78" fillId="0" borderId="22" xfId="0" applyNumberFormat="1" applyFont="1" applyFill="1" applyBorder="1" applyAlignment="1">
      <alignment horizontal="center" vertical="center" wrapText="1"/>
    </xf>
    <xf numFmtId="166" fontId="78" fillId="0" borderId="21" xfId="0" applyNumberFormat="1" applyFont="1" applyFill="1" applyBorder="1" applyAlignment="1">
      <alignment horizontal="center" vertical="center" wrapText="1"/>
    </xf>
    <xf numFmtId="166" fontId="78" fillId="0" borderId="48" xfId="0" applyNumberFormat="1" applyFont="1" applyFill="1" applyBorder="1" applyAlignment="1">
      <alignment horizontal="center" vertical="center" wrapText="1"/>
    </xf>
    <xf numFmtId="166" fontId="78" fillId="0" borderId="67" xfId="0" applyNumberFormat="1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vertical="center" wrapText="1"/>
    </xf>
    <xf numFmtId="166" fontId="77" fillId="0" borderId="27" xfId="0" applyNumberFormat="1" applyFont="1" applyFill="1" applyBorder="1" applyAlignment="1">
      <alignment horizontal="center" vertical="center" wrapText="1"/>
    </xf>
    <xf numFmtId="166" fontId="77" fillId="0" borderId="32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17" fillId="0" borderId="0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3" fontId="16" fillId="0" borderId="0" xfId="0" applyNumberFormat="1" applyFont="1" applyFill="1" applyBorder="1"/>
    <xf numFmtId="0" fontId="15" fillId="2" borderId="0" xfId="19" applyFill="1" applyBorder="1"/>
    <xf numFmtId="0" fontId="15" fillId="0" borderId="0" xfId="19" applyFill="1" applyBorder="1"/>
    <xf numFmtId="3" fontId="21" fillId="2" borderId="0" xfId="19" applyNumberFormat="1" applyFont="1" applyFill="1" applyBorder="1" applyAlignment="1">
      <alignment horizontal="center"/>
    </xf>
    <xf numFmtId="49" fontId="21" fillId="2" borderId="0" xfId="19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/>
    <xf numFmtId="166" fontId="21" fillId="2" borderId="55" xfId="0" applyNumberFormat="1" applyFont="1" applyFill="1" applyBorder="1" applyAlignment="1">
      <alignment horizontal="center" vertical="center"/>
    </xf>
    <xf numFmtId="0" fontId="47" fillId="2" borderId="57" xfId="0" applyFont="1" applyFill="1" applyBorder="1" applyAlignment="1">
      <alignment horizontal="center" vertical="top" wrapText="1"/>
    </xf>
    <xf numFmtId="0" fontId="47" fillId="2" borderId="11" xfId="0" applyFont="1" applyFill="1" applyBorder="1" applyAlignment="1">
      <alignment horizontal="center" wrapText="1"/>
    </xf>
    <xf numFmtId="0" fontId="47" fillId="2" borderId="60" xfId="0" applyFont="1" applyFill="1" applyBorder="1" applyAlignment="1">
      <alignment horizontal="center" wrapText="1"/>
    </xf>
    <xf numFmtId="0" fontId="47" fillId="2" borderId="58" xfId="0" applyFont="1" applyFill="1" applyBorder="1" applyAlignment="1">
      <alignment horizontal="center" wrapText="1"/>
    </xf>
    <xf numFmtId="167" fontId="47" fillId="2" borderId="60" xfId="0" applyNumberFormat="1" applyFont="1" applyFill="1" applyBorder="1" applyAlignment="1">
      <alignment horizontal="center" wrapText="1"/>
    </xf>
    <xf numFmtId="167" fontId="47" fillId="2" borderId="58" xfId="0" applyNumberFormat="1" applyFont="1" applyFill="1" applyBorder="1" applyAlignment="1">
      <alignment horizontal="center" wrapText="1"/>
    </xf>
    <xf numFmtId="0" fontId="47" fillId="2" borderId="29" xfId="0" applyFont="1" applyFill="1" applyBorder="1" applyAlignment="1">
      <alignment horizontal="center" vertical="top" wrapText="1"/>
    </xf>
    <xf numFmtId="0" fontId="47" fillId="2" borderId="17" xfId="0" applyFont="1" applyFill="1" applyBorder="1" applyAlignment="1">
      <alignment horizontal="center" wrapText="1"/>
    </xf>
    <xf numFmtId="0" fontId="47" fillId="2" borderId="59" xfId="0" applyFont="1" applyFill="1" applyBorder="1" applyAlignment="1">
      <alignment horizontal="center" wrapText="1"/>
    </xf>
    <xf numFmtId="0" fontId="47" fillId="2" borderId="18" xfId="0" applyFont="1" applyFill="1" applyBorder="1" applyAlignment="1">
      <alignment horizontal="center" wrapText="1"/>
    </xf>
    <xf numFmtId="167" fontId="47" fillId="2" borderId="59" xfId="0" applyNumberFormat="1" applyFont="1" applyFill="1" applyBorder="1" applyAlignment="1">
      <alignment horizontal="center" wrapText="1"/>
    </xf>
    <xf numFmtId="167" fontId="47" fillId="2" borderId="18" xfId="0" applyNumberFormat="1" applyFont="1" applyFill="1" applyBorder="1" applyAlignment="1">
      <alignment horizontal="center" wrapText="1"/>
    </xf>
    <xf numFmtId="2" fontId="47" fillId="2" borderId="18" xfId="0" applyNumberFormat="1" applyFont="1" applyFill="1" applyBorder="1" applyAlignment="1">
      <alignment horizontal="center" wrapText="1"/>
    </xf>
    <xf numFmtId="0" fontId="47" fillId="2" borderId="36" xfId="0" applyFont="1" applyFill="1" applyBorder="1" applyAlignment="1">
      <alignment horizontal="center" vertical="top" wrapText="1"/>
    </xf>
    <xf numFmtId="0" fontId="47" fillId="2" borderId="46" xfId="0" applyFont="1" applyFill="1" applyBorder="1" applyAlignment="1">
      <alignment horizontal="center" wrapText="1"/>
    </xf>
    <xf numFmtId="167" fontId="47" fillId="2" borderId="62" xfId="0" applyNumberFormat="1" applyFont="1" applyFill="1" applyBorder="1" applyAlignment="1">
      <alignment horizontal="center" wrapText="1"/>
    </xf>
    <xf numFmtId="2" fontId="47" fillId="2" borderId="37" xfId="0" applyNumberFormat="1" applyFont="1" applyFill="1" applyBorder="1" applyAlignment="1">
      <alignment horizontal="center" wrapText="1"/>
    </xf>
    <xf numFmtId="167" fontId="47" fillId="2" borderId="37" xfId="0" applyNumberFormat="1" applyFont="1" applyFill="1" applyBorder="1" applyAlignment="1">
      <alignment horizontal="center" wrapText="1"/>
    </xf>
    <xf numFmtId="49" fontId="47" fillId="2" borderId="12" xfId="0" applyNumberFormat="1" applyFont="1" applyFill="1" applyBorder="1" applyAlignment="1">
      <alignment horizontal="center" vertical="top" wrapText="1"/>
    </xf>
    <xf numFmtId="2" fontId="47" fillId="2" borderId="58" xfId="0" applyNumberFormat="1" applyFont="1" applyFill="1" applyBorder="1" applyAlignment="1">
      <alignment horizontal="center" wrapText="1"/>
    </xf>
    <xf numFmtId="167" fontId="47" fillId="2" borderId="11" xfId="0" applyNumberFormat="1" applyFont="1" applyFill="1" applyBorder="1" applyAlignment="1">
      <alignment horizontal="center" wrapText="1"/>
    </xf>
    <xf numFmtId="49" fontId="47" fillId="2" borderId="23" xfId="0" applyNumberFormat="1" applyFont="1" applyFill="1" applyBorder="1" applyAlignment="1">
      <alignment horizontal="center" vertical="top" wrapText="1"/>
    </xf>
    <xf numFmtId="167" fontId="47" fillId="2" borderId="46" xfId="0" applyNumberFormat="1" applyFont="1" applyFill="1" applyBorder="1" applyAlignment="1">
      <alignment horizontal="center" wrapText="1"/>
    </xf>
    <xf numFmtId="0" fontId="47" fillId="2" borderId="2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167" fontId="47" fillId="2" borderId="17" xfId="0" applyNumberFormat="1" applyFont="1" applyFill="1" applyBorder="1" applyAlignment="1">
      <alignment horizontal="center" wrapText="1"/>
    </xf>
    <xf numFmtId="49" fontId="47" fillId="2" borderId="57" xfId="0" applyNumberFormat="1" applyFont="1" applyFill="1" applyBorder="1" applyAlignment="1">
      <alignment horizontal="center" vertical="top" wrapText="1"/>
    </xf>
    <xf numFmtId="167" fontId="47" fillId="2" borderId="61" xfId="0" applyNumberFormat="1" applyFont="1" applyFill="1" applyBorder="1" applyAlignment="1">
      <alignment horizontal="center" wrapText="1"/>
    </xf>
    <xf numFmtId="167" fontId="47" fillId="2" borderId="53" xfId="0" applyNumberFormat="1" applyFont="1" applyFill="1" applyBorder="1" applyAlignment="1">
      <alignment horizontal="center" wrapText="1"/>
    </xf>
    <xf numFmtId="2" fontId="47" fillId="2" borderId="11" xfId="0" applyNumberFormat="1" applyFont="1" applyFill="1" applyBorder="1" applyAlignment="1">
      <alignment horizontal="center" wrapText="1"/>
    </xf>
    <xf numFmtId="49" fontId="47" fillId="2" borderId="29" xfId="0" applyNumberFormat="1" applyFont="1" applyFill="1" applyBorder="1" applyAlignment="1">
      <alignment horizontal="center" vertical="top" wrapText="1"/>
    </xf>
    <xf numFmtId="167" fontId="47" fillId="2" borderId="19" xfId="0" applyNumberFormat="1" applyFont="1" applyFill="1" applyBorder="1" applyAlignment="1">
      <alignment horizontal="center" wrapText="1"/>
    </xf>
    <xf numFmtId="167" fontId="47" fillId="2" borderId="20" xfId="0" applyNumberFormat="1" applyFont="1" applyFill="1" applyBorder="1" applyAlignment="1">
      <alignment horizontal="center" wrapText="1"/>
    </xf>
    <xf numFmtId="49" fontId="47" fillId="2" borderId="36" xfId="0" applyNumberFormat="1" applyFont="1" applyFill="1" applyBorder="1" applyAlignment="1">
      <alignment horizontal="center" vertical="top" wrapText="1"/>
    </xf>
    <xf numFmtId="167" fontId="47" fillId="2" borderId="63" xfId="0" applyNumberFormat="1" applyFont="1" applyFill="1" applyBorder="1" applyAlignment="1">
      <alignment horizontal="center" wrapText="1"/>
    </xf>
    <xf numFmtId="2" fontId="47" fillId="2" borderId="62" xfId="0" applyNumberFormat="1" applyFont="1" applyFill="1" applyBorder="1" applyAlignment="1">
      <alignment horizontal="center" wrapText="1"/>
    </xf>
    <xf numFmtId="167" fontId="47" fillId="2" borderId="26" xfId="0" applyNumberFormat="1" applyFont="1" applyFill="1" applyBorder="1" applyAlignment="1">
      <alignment horizontal="center" wrapText="1"/>
    </xf>
    <xf numFmtId="2" fontId="47" fillId="2" borderId="46" xfId="0" applyNumberFormat="1" applyFont="1" applyFill="1" applyBorder="1" applyAlignment="1">
      <alignment horizontal="center" wrapText="1"/>
    </xf>
    <xf numFmtId="2" fontId="47" fillId="2" borderId="59" xfId="0" applyNumberFormat="1" applyFont="1" applyFill="1" applyBorder="1" applyAlignment="1">
      <alignment horizontal="center" wrapText="1"/>
    </xf>
    <xf numFmtId="2" fontId="47" fillId="2" borderId="17" xfId="0" applyNumberFormat="1" applyFont="1" applyFill="1" applyBorder="1" applyAlignment="1">
      <alignment horizontal="center" wrapText="1"/>
    </xf>
    <xf numFmtId="49" fontId="47" fillId="2" borderId="14" xfId="0" applyNumberFormat="1" applyFont="1" applyFill="1" applyBorder="1" applyAlignment="1">
      <alignment horizontal="center" vertical="top" wrapText="1"/>
    </xf>
    <xf numFmtId="49" fontId="47" fillId="2" borderId="67" xfId="0" applyNumberFormat="1" applyFont="1" applyFill="1" applyBorder="1" applyAlignment="1">
      <alignment horizontal="center" vertical="top" wrapText="1"/>
    </xf>
    <xf numFmtId="167" fontId="47" fillId="2" borderId="44" xfId="0" applyNumberFormat="1" applyFont="1" applyFill="1" applyBorder="1" applyAlignment="1">
      <alignment horizontal="center" wrapText="1"/>
    </xf>
    <xf numFmtId="167" fontId="47" fillId="2" borderId="65" xfId="0" applyNumberFormat="1" applyFont="1" applyFill="1" applyBorder="1" applyAlignment="1">
      <alignment horizontal="center" wrapText="1"/>
    </xf>
    <xf numFmtId="167" fontId="47" fillId="2" borderId="68" xfId="0" applyNumberFormat="1" applyFont="1" applyFill="1" applyBorder="1" applyAlignment="1">
      <alignment horizontal="center" wrapText="1"/>
    </xf>
    <xf numFmtId="167" fontId="47" fillId="2" borderId="69" xfId="0" applyNumberFormat="1" applyFont="1" applyFill="1" applyBorder="1" applyAlignment="1">
      <alignment horizontal="center" wrapText="1"/>
    </xf>
    <xf numFmtId="167" fontId="47" fillId="2" borderId="11" xfId="0" applyNumberFormat="1" applyFont="1" applyFill="1" applyBorder="1" applyAlignment="1">
      <alignment horizontal="center" vertical="center" wrapText="1"/>
    </xf>
    <xf numFmtId="167" fontId="47" fillId="2" borderId="60" xfId="0" applyNumberFormat="1" applyFont="1" applyFill="1" applyBorder="1" applyAlignment="1">
      <alignment horizontal="center" vertical="center" wrapText="1"/>
    </xf>
    <xf numFmtId="167" fontId="47" fillId="2" borderId="58" xfId="0" applyNumberFormat="1" applyFont="1" applyFill="1" applyBorder="1" applyAlignment="1">
      <alignment horizontal="center" vertical="center" wrapText="1"/>
    </xf>
    <xf numFmtId="167" fontId="47" fillId="2" borderId="61" xfId="0" applyNumberFormat="1" applyFont="1" applyFill="1" applyBorder="1" applyAlignment="1">
      <alignment horizontal="center" vertical="center" wrapText="1"/>
    </xf>
    <xf numFmtId="167" fontId="47" fillId="2" borderId="53" xfId="0" applyNumberFormat="1" applyFont="1" applyFill="1" applyBorder="1" applyAlignment="1">
      <alignment horizontal="center" vertical="center" wrapText="1"/>
    </xf>
    <xf numFmtId="167" fontId="47" fillId="2" borderId="18" xfId="0" applyNumberFormat="1" applyFont="1" applyFill="1" applyBorder="1" applyAlignment="1">
      <alignment horizontal="center" vertical="center" wrapText="1"/>
    </xf>
    <xf numFmtId="167" fontId="47" fillId="2" borderId="20" xfId="0" applyNumberFormat="1" applyFont="1" applyFill="1" applyBorder="1" applyAlignment="1">
      <alignment horizontal="center" vertical="center" wrapText="1"/>
    </xf>
    <xf numFmtId="167" fontId="47" fillId="2" borderId="17" xfId="0" applyNumberFormat="1" applyFont="1" applyFill="1" applyBorder="1" applyAlignment="1">
      <alignment horizontal="center" vertical="center" wrapText="1"/>
    </xf>
    <xf numFmtId="49" fontId="47" fillId="2" borderId="29" xfId="0" applyNumberFormat="1" applyFont="1" applyFill="1" applyBorder="1" applyAlignment="1">
      <alignment horizontal="center" vertical="center" wrapText="1"/>
    </xf>
    <xf numFmtId="167" fontId="47" fillId="2" borderId="59" xfId="0" applyNumberFormat="1" applyFont="1" applyFill="1" applyBorder="1" applyAlignment="1">
      <alignment horizontal="center" vertical="center" wrapText="1"/>
    </xf>
    <xf numFmtId="167" fontId="47" fillId="2" borderId="19" xfId="0" applyNumberFormat="1" applyFont="1" applyFill="1" applyBorder="1" applyAlignment="1">
      <alignment horizontal="center" vertical="center" wrapText="1"/>
    </xf>
    <xf numFmtId="49" fontId="47" fillId="2" borderId="36" xfId="0" applyNumberFormat="1" applyFont="1" applyFill="1" applyBorder="1" applyAlignment="1">
      <alignment horizontal="center" vertical="center" wrapText="1"/>
    </xf>
    <xf numFmtId="167" fontId="47" fillId="2" borderId="46" xfId="0" applyNumberFormat="1" applyFont="1" applyFill="1" applyBorder="1" applyAlignment="1">
      <alignment horizontal="center" vertical="center" wrapText="1"/>
    </xf>
    <xf numFmtId="167" fontId="47" fillId="2" borderId="62" xfId="0" applyNumberFormat="1" applyFont="1" applyFill="1" applyBorder="1" applyAlignment="1">
      <alignment horizontal="center" vertical="center" wrapText="1"/>
    </xf>
    <xf numFmtId="167" fontId="47" fillId="2" borderId="37" xfId="0" applyNumberFormat="1" applyFont="1" applyFill="1" applyBorder="1" applyAlignment="1">
      <alignment horizontal="center" vertical="center" wrapText="1"/>
    </xf>
    <xf numFmtId="167" fontId="47" fillId="2" borderId="63" xfId="0" applyNumberFormat="1" applyFont="1" applyFill="1" applyBorder="1" applyAlignment="1">
      <alignment horizontal="center" vertical="center" wrapText="1"/>
    </xf>
    <xf numFmtId="167" fontId="47" fillId="2" borderId="26" xfId="0" applyNumberFormat="1" applyFont="1" applyFill="1" applyBorder="1" applyAlignment="1">
      <alignment horizontal="center" vertical="center" wrapText="1"/>
    </xf>
    <xf numFmtId="49" fontId="47" fillId="2" borderId="67" xfId="0" applyNumberFormat="1" applyFont="1" applyFill="1" applyBorder="1" applyAlignment="1">
      <alignment horizontal="center" vertical="center" wrapText="1"/>
    </xf>
    <xf numFmtId="166" fontId="47" fillId="2" borderId="44" xfId="0" applyNumberFormat="1" applyFont="1" applyFill="1" applyBorder="1" applyAlignment="1">
      <alignment horizontal="center" vertical="center" wrapText="1"/>
    </xf>
    <xf numFmtId="167" fontId="47" fillId="2" borderId="65" xfId="0" applyNumberFormat="1" applyFont="1" applyFill="1" applyBorder="1" applyAlignment="1">
      <alignment horizontal="center" vertical="center" wrapText="1"/>
    </xf>
    <xf numFmtId="167" fontId="47" fillId="2" borderId="68" xfId="0" applyNumberFormat="1" applyFont="1" applyFill="1" applyBorder="1" applyAlignment="1">
      <alignment horizontal="center" vertical="center" wrapText="1"/>
    </xf>
    <xf numFmtId="49" fontId="47" fillId="2" borderId="12" xfId="0" applyNumberFormat="1" applyFont="1" applyFill="1" applyBorder="1" applyAlignment="1">
      <alignment horizontal="center" vertical="center" wrapText="1"/>
    </xf>
    <xf numFmtId="166" fontId="47" fillId="2" borderId="11" xfId="0" applyNumberFormat="1" applyFont="1" applyFill="1" applyBorder="1" applyAlignment="1">
      <alignment horizontal="center" vertical="center" wrapText="1"/>
    </xf>
    <xf numFmtId="49" fontId="47" fillId="2" borderId="14" xfId="0" applyNumberFormat="1" applyFont="1" applyFill="1" applyBorder="1" applyAlignment="1">
      <alignment horizontal="center" vertical="center" wrapText="1"/>
    </xf>
    <xf numFmtId="166" fontId="47" fillId="2" borderId="17" xfId="0" applyNumberFormat="1" applyFont="1" applyFill="1" applyBorder="1" applyAlignment="1">
      <alignment horizontal="center" vertical="center" wrapText="1"/>
    </xf>
    <xf numFmtId="49" fontId="47" fillId="2" borderId="23" xfId="0" applyNumberFormat="1" applyFont="1" applyFill="1" applyBorder="1" applyAlignment="1">
      <alignment horizontal="center" vertical="center" wrapText="1"/>
    </xf>
    <xf numFmtId="166" fontId="47" fillId="2" borderId="46" xfId="0" applyNumberFormat="1" applyFont="1" applyFill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center" wrapText="1"/>
    </xf>
    <xf numFmtId="166" fontId="47" fillId="2" borderId="80" xfId="0" applyNumberFormat="1" applyFont="1" applyFill="1" applyBorder="1" applyAlignment="1">
      <alignment horizontal="center" vertical="center" wrapText="1"/>
    </xf>
    <xf numFmtId="167" fontId="47" fillId="2" borderId="7" xfId="0" applyNumberFormat="1" applyFont="1" applyFill="1" applyBorder="1" applyAlignment="1">
      <alignment horizontal="center" vertical="center" wrapText="1"/>
    </xf>
    <xf numFmtId="167" fontId="47" fillId="2" borderId="47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0" fontId="91" fillId="2" borderId="0" xfId="19" applyFont="1" applyFill="1"/>
    <xf numFmtId="0" fontId="17" fillId="2" borderId="5" xfId="0" applyNumberFormat="1" applyFont="1" applyFill="1" applyBorder="1" applyAlignment="1">
      <alignment horizontal="center" vertical="center"/>
    </xf>
    <xf numFmtId="166" fontId="21" fillId="2" borderId="38" xfId="0" applyNumberFormat="1" applyFont="1" applyFill="1" applyBorder="1" applyAlignment="1">
      <alignment horizontal="center" vertical="center" wrapText="1"/>
    </xf>
    <xf numFmtId="2" fontId="45" fillId="0" borderId="2" xfId="0" applyNumberFormat="1" applyFont="1" applyFill="1" applyBorder="1" applyAlignment="1">
      <alignment horizontal="center" vertical="center"/>
    </xf>
    <xf numFmtId="2" fontId="65" fillId="0" borderId="32" xfId="0" applyNumberFormat="1" applyFont="1" applyFill="1" applyBorder="1" applyAlignment="1">
      <alignment horizontal="center" vertical="center" wrapText="1"/>
    </xf>
    <xf numFmtId="2" fontId="20" fillId="0" borderId="32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center" vertical="center" wrapText="1"/>
    </xf>
    <xf numFmtId="3" fontId="37" fillId="0" borderId="67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67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0" fontId="16" fillId="0" borderId="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/>
    </xf>
    <xf numFmtId="0" fontId="16" fillId="0" borderId="32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1" fillId="0" borderId="2" xfId="0" applyFont="1" applyFill="1" applyBorder="1" applyAlignment="1">
      <alignment horizontal="left"/>
    </xf>
    <xf numFmtId="0" fontId="20" fillId="0" borderId="2" xfId="0" applyFont="1" applyFill="1" applyBorder="1"/>
    <xf numFmtId="0" fontId="20" fillId="0" borderId="32" xfId="0" applyFont="1" applyFill="1" applyBorder="1"/>
    <xf numFmtId="3" fontId="21" fillId="0" borderId="55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0" fontId="16" fillId="0" borderId="40" xfId="0" applyNumberFormat="1" applyFont="1" applyFill="1" applyBorder="1" applyAlignment="1">
      <alignment horizontal="center" vertical="center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left"/>
    </xf>
    <xf numFmtId="0" fontId="20" fillId="0" borderId="5" xfId="0" applyFont="1" applyFill="1" applyBorder="1"/>
    <xf numFmtId="0" fontId="21" fillId="0" borderId="31" xfId="0" applyFont="1" applyFill="1" applyBorder="1" applyAlignment="1">
      <alignment horizontal="left"/>
    </xf>
    <xf numFmtId="2" fontId="16" fillId="0" borderId="3" xfId="0" applyNumberFormat="1" applyFont="1" applyFill="1" applyBorder="1"/>
    <xf numFmtId="166" fontId="21" fillId="0" borderId="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14" fontId="16" fillId="0" borderId="60" xfId="0" applyNumberFormat="1" applyFont="1" applyFill="1" applyBorder="1" applyAlignment="1">
      <alignment vertical="center"/>
    </xf>
    <xf numFmtId="14" fontId="16" fillId="0" borderId="58" xfId="0" applyNumberFormat="1" applyFont="1" applyFill="1" applyBorder="1" applyAlignment="1">
      <alignment vertical="center"/>
    </xf>
    <xf numFmtId="14" fontId="16" fillId="0" borderId="12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vertical="center"/>
    </xf>
    <xf numFmtId="3" fontId="21" fillId="0" borderId="65" xfId="0" applyNumberFormat="1" applyFont="1" applyFill="1" applyBorder="1" applyAlignment="1">
      <alignment horizontal="center" vertical="center"/>
    </xf>
    <xf numFmtId="3" fontId="21" fillId="0" borderId="68" xfId="0" applyNumberFormat="1" applyFont="1" applyFill="1" applyBorder="1" applyAlignment="1">
      <alignment horizontal="center" vertical="center"/>
    </xf>
    <xf numFmtId="3" fontId="21" fillId="0" borderId="6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37" fillId="0" borderId="41" xfId="0" applyNumberFormat="1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40" fillId="0" borderId="43" xfId="0" applyNumberFormat="1" applyFont="1" applyFill="1" applyBorder="1" applyAlignment="1">
      <alignment horizontal="center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44" fillId="0" borderId="49" xfId="0" applyNumberFormat="1" applyFont="1" applyFill="1" applyBorder="1" applyAlignment="1">
      <alignment horizontal="center" vertical="center"/>
    </xf>
    <xf numFmtId="0" fontId="35" fillId="0" borderId="43" xfId="0" applyNumberFormat="1" applyFont="1" applyFill="1" applyBorder="1" applyAlignment="1">
      <alignment horizontal="center" vertical="center"/>
    </xf>
    <xf numFmtId="0" fontId="80" fillId="0" borderId="45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166" fontId="21" fillId="0" borderId="22" xfId="0" applyNumberFormat="1" applyFont="1" applyFill="1" applyBorder="1" applyAlignment="1">
      <alignment horizontal="center" vertical="center"/>
    </xf>
    <xf numFmtId="166" fontId="21" fillId="0" borderId="67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/>
    </xf>
    <xf numFmtId="166" fontId="21" fillId="0" borderId="14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166" fontId="21" fillId="2" borderId="1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/>
    <xf numFmtId="0" fontId="21" fillId="0" borderId="14" xfId="0" applyFont="1" applyFill="1" applyBorder="1" applyAlignment="1">
      <alignment horizontal="left" vertical="center"/>
    </xf>
    <xf numFmtId="0" fontId="16" fillId="0" borderId="14" xfId="0" applyFont="1" applyFill="1" applyBorder="1"/>
    <xf numFmtId="49" fontId="17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 wrapText="1"/>
    </xf>
    <xf numFmtId="0" fontId="38" fillId="0" borderId="23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 wrapText="1"/>
    </xf>
    <xf numFmtId="166" fontId="38" fillId="0" borderId="14" xfId="0" applyNumberFormat="1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166" fontId="37" fillId="0" borderId="23" xfId="0" applyNumberFormat="1" applyFont="1" applyFill="1" applyBorder="1" applyAlignment="1">
      <alignment horizontal="center" vertical="center" wrapText="1"/>
    </xf>
    <xf numFmtId="166" fontId="37" fillId="0" borderId="67" xfId="0" applyNumberFormat="1" applyFont="1" applyFill="1" applyBorder="1" applyAlignment="1">
      <alignment horizontal="center" vertical="center" wrapText="1"/>
    </xf>
    <xf numFmtId="0" fontId="1" fillId="0" borderId="0" xfId="36" applyFill="1" applyAlignment="1">
      <alignment vertical="center" wrapText="1"/>
    </xf>
    <xf numFmtId="0" fontId="81" fillId="0" borderId="21" xfId="36" applyFont="1" applyFill="1" applyBorder="1" applyAlignment="1">
      <alignment horizontal="center" vertical="center" wrapText="1"/>
    </xf>
    <xf numFmtId="0" fontId="81" fillId="0" borderId="0" xfId="36" applyFont="1" applyFill="1" applyBorder="1" applyAlignment="1">
      <alignment horizontal="center" vertical="center" wrapText="1"/>
    </xf>
    <xf numFmtId="0" fontId="1" fillId="0" borderId="0" xfId="36" applyFill="1" applyAlignment="1">
      <alignment horizontal="center" vertical="center" wrapText="1"/>
    </xf>
    <xf numFmtId="0" fontId="94" fillId="0" borderId="59" xfId="36" applyFont="1" applyFill="1" applyBorder="1" applyAlignment="1">
      <alignment horizontal="center" vertical="center" wrapText="1"/>
    </xf>
    <xf numFmtId="0" fontId="95" fillId="0" borderId="59" xfId="36" applyFont="1" applyFill="1" applyBorder="1" applyAlignment="1">
      <alignment horizontal="left" vertical="center" wrapText="1"/>
    </xf>
    <xf numFmtId="0" fontId="95" fillId="0" borderId="59" xfId="36" applyFont="1" applyFill="1" applyBorder="1" applyAlignment="1">
      <alignment vertical="center" wrapText="1"/>
    </xf>
    <xf numFmtId="0" fontId="93" fillId="0" borderId="0" xfId="36" applyFont="1" applyAlignment="1">
      <alignment vertical="center" wrapText="1"/>
    </xf>
    <xf numFmtId="0" fontId="94" fillId="0" borderId="59" xfId="36" applyFont="1" applyFill="1" applyBorder="1" applyAlignment="1">
      <alignment horizontal="right" vertical="center" wrapText="1"/>
    </xf>
    <xf numFmtId="0" fontId="94" fillId="0" borderId="59" xfId="36" applyFont="1" applyFill="1" applyBorder="1" applyAlignment="1">
      <alignment vertical="center" wrapText="1"/>
    </xf>
    <xf numFmtId="0" fontId="1" fillId="0" borderId="0" xfId="36" applyAlignment="1">
      <alignment vertical="center" wrapText="1"/>
    </xf>
    <xf numFmtId="0" fontId="96" fillId="0" borderId="59" xfId="36" applyFont="1" applyFill="1" applyBorder="1" applyAlignment="1">
      <alignment horizontal="right" vertical="center" wrapText="1"/>
    </xf>
    <xf numFmtId="0" fontId="96" fillId="0" borderId="59" xfId="36" applyFont="1" applyFill="1" applyBorder="1" applyAlignment="1">
      <alignment vertical="center" wrapText="1"/>
    </xf>
    <xf numFmtId="0" fontId="97" fillId="0" borderId="0" xfId="36" applyFont="1" applyAlignment="1">
      <alignment vertical="center" wrapText="1"/>
    </xf>
    <xf numFmtId="0" fontId="98" fillId="0" borderId="0" xfId="36" applyFont="1" applyFill="1" applyAlignment="1">
      <alignment vertical="center" wrapText="1"/>
    </xf>
    <xf numFmtId="0" fontId="20" fillId="0" borderId="52" xfId="19" applyFont="1" applyFill="1" applyBorder="1" applyAlignment="1">
      <alignment horizontal="center" vertical="center"/>
    </xf>
    <xf numFmtId="0" fontId="20" fillId="0" borderId="32" xfId="19" applyFont="1" applyFill="1" applyBorder="1" applyAlignment="1">
      <alignment horizontal="center" vertical="center"/>
    </xf>
    <xf numFmtId="0" fontId="20" fillId="0" borderId="0" xfId="19" applyFont="1" applyFill="1" applyBorder="1"/>
    <xf numFmtId="0" fontId="21" fillId="0" borderId="1" xfId="19" applyFont="1" applyFill="1" applyBorder="1" applyAlignment="1">
      <alignment horizontal="center"/>
    </xf>
    <xf numFmtId="0" fontId="38" fillId="0" borderId="0" xfId="19" applyFont="1" applyFill="1" applyBorder="1" applyAlignment="1">
      <alignment wrapText="1"/>
    </xf>
    <xf numFmtId="0" fontId="21" fillId="0" borderId="3" xfId="19" applyFont="1" applyFill="1" applyBorder="1" applyAlignment="1">
      <alignment horizontal="center"/>
    </xf>
    <xf numFmtId="0" fontId="21" fillId="0" borderId="0" xfId="19" applyFont="1" applyFill="1" applyBorder="1"/>
    <xf numFmtId="3" fontId="21" fillId="0" borderId="3" xfId="19" applyNumberFormat="1" applyFont="1" applyFill="1" applyBorder="1" applyAlignment="1">
      <alignment horizontal="center"/>
    </xf>
    <xf numFmtId="0" fontId="21" fillId="0" borderId="2" xfId="19" applyFont="1" applyFill="1" applyBorder="1" applyAlignment="1">
      <alignment horizontal="center"/>
    </xf>
    <xf numFmtId="49" fontId="21" fillId="0" borderId="2" xfId="19" applyNumberFormat="1" applyFont="1" applyFill="1" applyBorder="1" applyAlignment="1">
      <alignment horizontal="center"/>
    </xf>
    <xf numFmtId="0" fontId="20" fillId="0" borderId="1" xfId="19" applyFont="1" applyFill="1" applyBorder="1"/>
    <xf numFmtId="0" fontId="21" fillId="0" borderId="39" xfId="19" applyFont="1" applyFill="1" applyBorder="1" applyAlignment="1">
      <alignment horizontal="center"/>
    </xf>
    <xf numFmtId="0" fontId="21" fillId="0" borderId="3" xfId="19" applyNumberFormat="1" applyFont="1" applyFill="1" applyBorder="1" applyAlignment="1">
      <alignment horizontal="center"/>
    </xf>
    <xf numFmtId="0" fontId="38" fillId="0" borderId="3" xfId="19" applyFont="1" applyFill="1" applyBorder="1" applyAlignment="1">
      <alignment horizontal="left"/>
    </xf>
    <xf numFmtId="0" fontId="41" fillId="0" borderId="3" xfId="19" applyFont="1" applyFill="1" applyBorder="1" applyAlignment="1">
      <alignment horizontal="center"/>
    </xf>
    <xf numFmtId="0" fontId="20" fillId="0" borderId="1" xfId="19" applyFont="1" applyFill="1" applyBorder="1" applyAlignment="1">
      <alignment horizontal="left"/>
    </xf>
    <xf numFmtId="0" fontId="21" fillId="0" borderId="38" xfId="19" applyFont="1" applyFill="1" applyBorder="1" applyAlignment="1">
      <alignment horizontal="center"/>
    </xf>
    <xf numFmtId="0" fontId="41" fillId="0" borderId="1" xfId="19" applyFont="1" applyFill="1" applyBorder="1" applyAlignment="1">
      <alignment horizontal="center"/>
    </xf>
    <xf numFmtId="0" fontId="38" fillId="0" borderId="3" xfId="19" applyFont="1" applyFill="1" applyBorder="1" applyAlignment="1">
      <alignment horizontal="left" vertical="top" wrapText="1"/>
    </xf>
    <xf numFmtId="0" fontId="41" fillId="0" borderId="3" xfId="19" applyFont="1" applyFill="1" applyBorder="1" applyAlignment="1">
      <alignment horizontal="center" vertical="center"/>
    </xf>
    <xf numFmtId="0" fontId="21" fillId="0" borderId="3" xfId="19" applyNumberFormat="1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/>
    </xf>
    <xf numFmtId="49" fontId="21" fillId="0" borderId="1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left" vertical="center" wrapText="1"/>
    </xf>
    <xf numFmtId="0" fontId="21" fillId="0" borderId="39" xfId="19" applyFont="1" applyFill="1" applyBorder="1" applyAlignment="1">
      <alignment horizontal="center" vertical="center"/>
    </xf>
    <xf numFmtId="0" fontId="38" fillId="0" borderId="2" xfId="19" applyFont="1" applyFill="1" applyBorder="1" applyAlignment="1">
      <alignment horizontal="left"/>
    </xf>
    <xf numFmtId="0" fontId="21" fillId="0" borderId="40" xfId="19" applyFont="1" applyFill="1" applyBorder="1" applyAlignment="1">
      <alignment horizontal="center"/>
    </xf>
    <xf numFmtId="0" fontId="41" fillId="0" borderId="2" xfId="19" applyFont="1" applyFill="1" applyBorder="1" applyAlignment="1">
      <alignment horizontal="center"/>
    </xf>
    <xf numFmtId="0" fontId="37" fillId="0" borderId="38" xfId="19" applyFont="1" applyFill="1" applyBorder="1"/>
    <xf numFmtId="0" fontId="15" fillId="0" borderId="10" xfId="19" applyFill="1" applyBorder="1"/>
    <xf numFmtId="0" fontId="16" fillId="0" borderId="1" xfId="19" applyFont="1" applyFill="1" applyBorder="1"/>
    <xf numFmtId="0" fontId="16" fillId="0" borderId="10" xfId="19" applyFont="1" applyFill="1" applyBorder="1"/>
    <xf numFmtId="11" fontId="38" fillId="0" borderId="39" xfId="19" applyNumberFormat="1" applyFont="1" applyFill="1" applyBorder="1"/>
    <xf numFmtId="0" fontId="21" fillId="0" borderId="0" xfId="19" applyFont="1" applyFill="1" applyBorder="1" applyAlignment="1">
      <alignment horizontal="center"/>
    </xf>
    <xf numFmtId="3" fontId="21" fillId="0" borderId="2" xfId="19" applyNumberFormat="1" applyFont="1" applyFill="1" applyBorder="1" applyAlignment="1">
      <alignment horizontal="center"/>
    </xf>
    <xf numFmtId="3" fontId="21" fillId="0" borderId="39" xfId="19" applyNumberFormat="1" applyFont="1" applyFill="1" applyBorder="1" applyAlignment="1">
      <alignment horizontal="center"/>
    </xf>
    <xf numFmtId="0" fontId="37" fillId="0" borderId="38" xfId="19" applyFont="1" applyFill="1" applyBorder="1" applyAlignment="1">
      <alignment vertical="center" wrapText="1"/>
    </xf>
    <xf numFmtId="0" fontId="21" fillId="0" borderId="32" xfId="19" applyFont="1" applyFill="1" applyBorder="1" applyAlignment="1">
      <alignment horizontal="center"/>
    </xf>
    <xf numFmtId="0" fontId="38" fillId="0" borderId="39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/>
    </xf>
    <xf numFmtId="0" fontId="38" fillId="0" borderId="40" xfId="19" applyFont="1" applyFill="1" applyBorder="1" applyAlignment="1">
      <alignment vertical="center" wrapText="1"/>
    </xf>
    <xf numFmtId="0" fontId="28" fillId="0" borderId="2" xfId="19" applyFont="1" applyFill="1" applyBorder="1" applyAlignment="1">
      <alignment horizontal="center" vertical="center"/>
    </xf>
    <xf numFmtId="0" fontId="15" fillId="0" borderId="1" xfId="19" applyFill="1" applyBorder="1"/>
    <xf numFmtId="0" fontId="38" fillId="0" borderId="39" xfId="19" applyFont="1" applyFill="1" applyBorder="1"/>
    <xf numFmtId="0" fontId="21" fillId="0" borderId="3" xfId="19" applyFont="1" applyFill="1" applyBorder="1"/>
    <xf numFmtId="0" fontId="21" fillId="0" borderId="2" xfId="19" applyFont="1" applyFill="1" applyBorder="1"/>
    <xf numFmtId="0" fontId="21" fillId="0" borderId="3" xfId="19" applyFont="1" applyFill="1" applyBorder="1" applyAlignment="1">
      <alignment vertical="center" wrapText="1"/>
    </xf>
    <xf numFmtId="0" fontId="21" fillId="0" borderId="3" xfId="19" applyFont="1" applyFill="1" applyBorder="1" applyAlignment="1">
      <alignment horizontal="left"/>
    </xf>
    <xf numFmtId="0" fontId="20" fillId="0" borderId="32" xfId="19" applyFont="1" applyFill="1" applyBorder="1" applyAlignment="1">
      <alignment vertical="center" wrapText="1"/>
    </xf>
    <xf numFmtId="0" fontId="21" fillId="0" borderId="50" xfId="19" applyFont="1" applyFill="1" applyBorder="1" applyAlignment="1">
      <alignment horizontal="center"/>
    </xf>
    <xf numFmtId="0" fontId="21" fillId="0" borderId="32" xfId="19" applyNumberFormat="1" applyFont="1" applyFill="1" applyBorder="1" applyAlignment="1">
      <alignment horizontal="center"/>
    </xf>
    <xf numFmtId="0" fontId="20" fillId="0" borderId="32" xfId="19" applyFont="1" applyFill="1" applyBorder="1"/>
    <xf numFmtId="0" fontId="20" fillId="0" borderId="1" xfId="19" applyFont="1" applyFill="1" applyBorder="1" applyAlignment="1">
      <alignment wrapText="1"/>
    </xf>
    <xf numFmtId="0" fontId="21" fillId="0" borderId="5" xfId="19" applyFont="1" applyFill="1" applyBorder="1" applyAlignment="1">
      <alignment horizontal="center" vertical="center"/>
    </xf>
    <xf numFmtId="0" fontId="41" fillId="0" borderId="1" xfId="19" applyFont="1" applyFill="1" applyBorder="1" applyAlignment="1">
      <alignment horizontal="center" vertical="center"/>
    </xf>
    <xf numFmtId="0" fontId="20" fillId="0" borderId="1" xfId="19" applyFont="1" applyFill="1" applyBorder="1" applyAlignment="1">
      <alignment vertical="center"/>
    </xf>
    <xf numFmtId="0" fontId="21" fillId="0" borderId="10" xfId="19" applyFont="1" applyFill="1" applyBorder="1" applyAlignment="1">
      <alignment horizontal="center"/>
    </xf>
    <xf numFmtId="0" fontId="21" fillId="0" borderId="3" xfId="19" applyFont="1" applyFill="1" applyBorder="1" applyAlignment="1">
      <alignment vertical="center"/>
    </xf>
    <xf numFmtId="0" fontId="38" fillId="0" borderId="3" xfId="19" applyFont="1" applyFill="1" applyBorder="1" applyAlignment="1">
      <alignment vertical="center"/>
    </xf>
    <xf numFmtId="0" fontId="21" fillId="0" borderId="0" xfId="19" applyFont="1" applyFill="1" applyBorder="1" applyAlignment="1">
      <alignment horizontal="center" vertical="center"/>
    </xf>
    <xf numFmtId="0" fontId="21" fillId="0" borderId="3" xfId="19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vertical="center" wrapText="1"/>
    </xf>
    <xf numFmtId="0" fontId="44" fillId="0" borderId="3" xfId="19" applyFont="1" applyFill="1" applyBorder="1" applyAlignment="1">
      <alignment vertical="center" wrapText="1"/>
    </xf>
    <xf numFmtId="0" fontId="44" fillId="0" borderId="3" xfId="19" applyFont="1" applyFill="1" applyBorder="1" applyAlignment="1">
      <alignment horizontal="left" vertical="center" wrapText="1"/>
    </xf>
    <xf numFmtId="0" fontId="44" fillId="0" borderId="3" xfId="19" applyFont="1" applyFill="1" applyBorder="1" applyAlignment="1">
      <alignment vertical="center"/>
    </xf>
    <xf numFmtId="0" fontId="44" fillId="0" borderId="2" xfId="19" applyFont="1" applyFill="1" applyBorder="1" applyAlignment="1">
      <alignment vertical="center" wrapText="1"/>
    </xf>
    <xf numFmtId="0" fontId="21" fillId="0" borderId="2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/>
    </xf>
    <xf numFmtId="0" fontId="41" fillId="0" borderId="3" xfId="19" applyFont="1" applyFill="1" applyBorder="1"/>
    <xf numFmtId="0" fontId="21" fillId="0" borderId="13" xfId="19" applyFont="1" applyFill="1" applyBorder="1" applyAlignment="1">
      <alignment horizontal="center"/>
    </xf>
    <xf numFmtId="3" fontId="21" fillId="0" borderId="12" xfId="19" applyNumberFormat="1" applyFont="1" applyFill="1" applyBorder="1" applyAlignment="1">
      <alignment horizontal="center"/>
    </xf>
    <xf numFmtId="3" fontId="21" fillId="0" borderId="13" xfId="19" applyNumberFormat="1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3" fontId="21" fillId="0" borderId="14" xfId="19" applyNumberFormat="1" applyFont="1" applyFill="1" applyBorder="1" applyAlignment="1">
      <alignment horizontal="center"/>
    </xf>
    <xf numFmtId="3" fontId="21" fillId="0" borderId="16" xfId="19" applyNumberFormat="1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3" fontId="21" fillId="0" borderId="67" xfId="19" applyNumberFormat="1" applyFont="1" applyFill="1" applyBorder="1" applyAlignment="1">
      <alignment horizontal="center"/>
    </xf>
    <xf numFmtId="3" fontId="21" fillId="0" borderId="54" xfId="19" applyNumberFormat="1" applyFont="1" applyFill="1" applyBorder="1" applyAlignment="1">
      <alignment horizontal="center"/>
    </xf>
    <xf numFmtId="0" fontId="20" fillId="0" borderId="12" xfId="19" applyFont="1" applyFill="1" applyBorder="1" applyAlignment="1">
      <alignment horizontal="left"/>
    </xf>
    <xf numFmtId="0" fontId="21" fillId="0" borderId="21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37" fillId="0" borderId="67" xfId="19" applyFont="1" applyFill="1" applyBorder="1" applyAlignment="1">
      <alignment horizontal="left"/>
    </xf>
    <xf numFmtId="0" fontId="21" fillId="0" borderId="67" xfId="19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22" fillId="0" borderId="55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 wrapText="1"/>
    </xf>
    <xf numFmtId="167" fontId="21" fillId="0" borderId="55" xfId="0" applyNumberFormat="1" applyFont="1" applyFill="1" applyBorder="1" applyAlignment="1">
      <alignment horizontal="center" vertical="center" wrapText="1"/>
    </xf>
    <xf numFmtId="3" fontId="21" fillId="0" borderId="55" xfId="0" applyNumberFormat="1" applyFont="1" applyFill="1" applyBorder="1" applyAlignment="1">
      <alignment horizontal="center" vertical="center" wrapText="1"/>
    </xf>
    <xf numFmtId="166" fontId="21" fillId="0" borderId="5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vertical="center"/>
    </xf>
    <xf numFmtId="0" fontId="21" fillId="0" borderId="55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vertical="center" wrapText="1"/>
    </xf>
    <xf numFmtId="166" fontId="21" fillId="0" borderId="32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/>
    </xf>
    <xf numFmtId="0" fontId="20" fillId="0" borderId="11" xfId="0" applyFont="1" applyFill="1" applyBorder="1"/>
    <xf numFmtId="3" fontId="21" fillId="0" borderId="60" xfId="0" applyNumberFormat="1" applyFont="1" applyFill="1" applyBorder="1" applyAlignment="1">
      <alignment horizontal="center" vertical="center"/>
    </xf>
    <xf numFmtId="167" fontId="21" fillId="0" borderId="58" xfId="0" applyNumberFormat="1" applyFont="1" applyFill="1" applyBorder="1" applyAlignment="1">
      <alignment horizontal="center"/>
    </xf>
    <xf numFmtId="0" fontId="16" fillId="0" borderId="17" xfId="0" applyFont="1" applyFill="1" applyBorder="1"/>
    <xf numFmtId="0" fontId="16" fillId="0" borderId="39" xfId="0" applyFont="1" applyFill="1" applyBorder="1"/>
    <xf numFmtId="0" fontId="21" fillId="0" borderId="17" xfId="0" applyFont="1" applyFill="1" applyBorder="1"/>
    <xf numFmtId="166" fontId="21" fillId="0" borderId="59" xfId="0" applyNumberFormat="1" applyFont="1" applyFill="1" applyBorder="1" applyAlignment="1">
      <alignment horizontal="center" vertical="center"/>
    </xf>
    <xf numFmtId="0" fontId="21" fillId="0" borderId="44" xfId="0" applyFont="1" applyFill="1" applyBorder="1"/>
    <xf numFmtId="166" fontId="21" fillId="0" borderId="65" xfId="0" applyNumberFormat="1" applyFont="1" applyFill="1" applyBorder="1" applyAlignment="1">
      <alignment horizontal="center" vertical="center"/>
    </xf>
    <xf numFmtId="166" fontId="21" fillId="0" borderId="68" xfId="0" applyNumberFormat="1" applyFont="1" applyFill="1" applyBorder="1" applyAlignment="1">
      <alignment horizontal="center" vertical="center"/>
    </xf>
    <xf numFmtId="0" fontId="20" fillId="0" borderId="57" xfId="0" applyFont="1" applyFill="1" applyBorder="1"/>
    <xf numFmtId="166" fontId="90" fillId="0" borderId="11" xfId="0" applyNumberFormat="1" applyFont="1" applyFill="1" applyBorder="1" applyAlignment="1">
      <alignment horizontal="center" vertical="center"/>
    </xf>
    <xf numFmtId="166" fontId="90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/>
    <xf numFmtId="0" fontId="21" fillId="0" borderId="58" xfId="0" applyFont="1" applyFill="1" applyBorder="1"/>
    <xf numFmtId="0" fontId="21" fillId="0" borderId="29" xfId="0" applyFont="1" applyFill="1" applyBorder="1"/>
    <xf numFmtId="0" fontId="21" fillId="0" borderId="36" xfId="0" applyFont="1" applyFill="1" applyBorder="1"/>
    <xf numFmtId="166" fontId="21" fillId="0" borderId="44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17" fillId="0" borderId="17" xfId="0" applyFont="1" applyFill="1" applyBorder="1"/>
    <xf numFmtId="167" fontId="17" fillId="0" borderId="59" xfId="0" applyNumberFormat="1" applyFont="1" applyFill="1" applyBorder="1" applyAlignment="1">
      <alignment horizontal="center"/>
    </xf>
    <xf numFmtId="167" fontId="17" fillId="0" borderId="18" xfId="0" applyNumberFormat="1" applyFont="1" applyFill="1" applyBorder="1" applyAlignment="1">
      <alignment horizontal="center"/>
    </xf>
    <xf numFmtId="0" fontId="17" fillId="0" borderId="24" xfId="0" applyFont="1" applyFill="1" applyBorder="1"/>
    <xf numFmtId="167" fontId="17" fillId="0" borderId="79" xfId="0" applyNumberFormat="1" applyFont="1" applyFill="1" applyBorder="1" applyAlignment="1">
      <alignment horizontal="center"/>
    </xf>
    <xf numFmtId="167" fontId="17" fillId="0" borderId="30" xfId="0" applyNumberFormat="1" applyFont="1" applyFill="1" applyBorder="1" applyAlignment="1">
      <alignment horizontal="center"/>
    </xf>
    <xf numFmtId="167" fontId="21" fillId="0" borderId="3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47" fillId="0" borderId="67" xfId="0" applyNumberFormat="1" applyFont="1" applyFill="1" applyBorder="1" applyAlignment="1">
      <alignment horizontal="center" vertical="center" wrapText="1"/>
    </xf>
    <xf numFmtId="166" fontId="47" fillId="0" borderId="44" xfId="0" applyNumberFormat="1" applyFont="1" applyFill="1" applyBorder="1" applyAlignment="1">
      <alignment horizontal="center" vertical="center" wrapText="1"/>
    </xf>
    <xf numFmtId="167" fontId="47" fillId="0" borderId="65" xfId="0" applyNumberFormat="1" applyFont="1" applyFill="1" applyBorder="1" applyAlignment="1">
      <alignment horizontal="center" vertical="center" wrapText="1"/>
    </xf>
    <xf numFmtId="167" fontId="47" fillId="0" borderId="68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166" fontId="47" fillId="0" borderId="71" xfId="0" applyNumberFormat="1" applyFont="1" applyFill="1" applyBorder="1" applyAlignment="1">
      <alignment horizontal="center" vertical="center" wrapText="1"/>
    </xf>
    <xf numFmtId="167" fontId="47" fillId="0" borderId="78" xfId="0" applyNumberFormat="1" applyFont="1" applyFill="1" applyBorder="1" applyAlignment="1">
      <alignment horizontal="center" vertical="center" wrapText="1"/>
    </xf>
    <xf numFmtId="167" fontId="47" fillId="0" borderId="72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166" fontId="47" fillId="0" borderId="46" xfId="0" applyNumberFormat="1" applyFont="1" applyFill="1" applyBorder="1" applyAlignment="1">
      <alignment horizontal="center" vertical="center" wrapText="1"/>
    </xf>
    <xf numFmtId="167" fontId="47" fillId="0" borderId="62" xfId="0" applyNumberFormat="1" applyFont="1" applyFill="1" applyBorder="1" applyAlignment="1">
      <alignment horizontal="center" vertical="center" wrapText="1"/>
    </xf>
    <xf numFmtId="167" fontId="47" fillId="0" borderId="37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wrapText="1"/>
    </xf>
    <xf numFmtId="0" fontId="47" fillId="0" borderId="67" xfId="0" applyFont="1" applyFill="1" applyBorder="1" applyAlignment="1">
      <alignment horizontal="left" wrapText="1"/>
    </xf>
    <xf numFmtId="0" fontId="35" fillId="0" borderId="32" xfId="0" applyFont="1" applyFill="1" applyBorder="1" applyAlignment="1">
      <alignment horizont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41" xfId="0" applyFont="1" applyFill="1" applyBorder="1"/>
    <xf numFmtId="0" fontId="19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167" fontId="76" fillId="0" borderId="14" xfId="17" applyNumberFormat="1" applyFont="1" applyFill="1" applyBorder="1" applyAlignment="1">
      <alignment horizontal="center" wrapText="1"/>
    </xf>
    <xf numFmtId="167" fontId="81" fillId="0" borderId="14" xfId="17" applyNumberFormat="1" applyFont="1" applyFill="1" applyBorder="1" applyAlignment="1">
      <alignment horizontal="center" wrapText="1"/>
    </xf>
    <xf numFmtId="167" fontId="76" fillId="0" borderId="67" xfId="17" applyNumberFormat="1" applyFont="1" applyFill="1" applyBorder="1" applyAlignment="1">
      <alignment horizontal="center" wrapText="1"/>
    </xf>
    <xf numFmtId="0" fontId="82" fillId="0" borderId="39" xfId="19" applyFont="1" applyFill="1" applyBorder="1" applyAlignment="1">
      <alignment horizontal="center"/>
    </xf>
    <xf numFmtId="3" fontId="82" fillId="0" borderId="39" xfId="19" applyNumberFormat="1" applyFont="1" applyFill="1" applyBorder="1" applyAlignment="1">
      <alignment horizontal="center"/>
    </xf>
    <xf numFmtId="3" fontId="82" fillId="0" borderId="40" xfId="19" applyNumberFormat="1" applyFont="1" applyFill="1" applyBorder="1" applyAlignment="1">
      <alignment horizontal="center"/>
    </xf>
    <xf numFmtId="3" fontId="21" fillId="0" borderId="38" xfId="19" applyNumberFormat="1" applyFont="1" applyFill="1" applyBorder="1" applyAlignment="1">
      <alignment horizontal="center"/>
    </xf>
    <xf numFmtId="0" fontId="63" fillId="0" borderId="32" xfId="19" applyFont="1" applyFill="1" applyBorder="1" applyAlignment="1">
      <alignment horizontal="center" wrapText="1"/>
    </xf>
    <xf numFmtId="14" fontId="20" fillId="0" borderId="32" xfId="19" applyNumberFormat="1" applyFont="1" applyFill="1" applyBorder="1" applyAlignment="1">
      <alignment horizontal="center" vertical="center" wrapText="1"/>
    </xf>
    <xf numFmtId="3" fontId="82" fillId="0" borderId="38" xfId="19" applyNumberFormat="1" applyFont="1" applyFill="1" applyBorder="1" applyAlignment="1">
      <alignment horizontal="center"/>
    </xf>
    <xf numFmtId="0" fontId="82" fillId="0" borderId="1" xfId="19" applyFont="1" applyFill="1" applyBorder="1"/>
    <xf numFmtId="3" fontId="82" fillId="0" borderId="3" xfId="19" applyNumberFormat="1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0" fontId="82" fillId="0" borderId="2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center" vertical="center"/>
    </xf>
    <xf numFmtId="0" fontId="82" fillId="0" borderId="67" xfId="19" applyFont="1" applyFill="1" applyBorder="1" applyAlignment="1">
      <alignment horizontal="center"/>
    </xf>
    <xf numFmtId="3" fontId="21" fillId="0" borderId="40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1" fillId="0" borderId="57" xfId="0" applyFont="1" applyFill="1" applyBorder="1" applyAlignment="1">
      <alignment vertical="top" wrapText="1"/>
    </xf>
    <xf numFmtId="167" fontId="47" fillId="0" borderId="12" xfId="0" applyNumberFormat="1" applyFont="1" applyFill="1" applyBorder="1" applyAlignment="1">
      <alignment horizontal="center" wrapText="1"/>
    </xf>
    <xf numFmtId="167" fontId="17" fillId="0" borderId="13" xfId="0" applyNumberFormat="1" applyFont="1" applyFill="1" applyBorder="1" applyAlignment="1">
      <alignment horizontal="center"/>
    </xf>
    <xf numFmtId="167" fontId="17" fillId="0" borderId="12" xfId="0" applyNumberFormat="1" applyFont="1" applyFill="1" applyBorder="1" applyAlignment="1">
      <alignment horizontal="center"/>
    </xf>
    <xf numFmtId="167" fontId="47" fillId="0" borderId="57" xfId="0" applyNumberFormat="1" applyFont="1" applyFill="1" applyBorder="1" applyAlignment="1">
      <alignment horizontal="center" wrapText="1"/>
    </xf>
    <xf numFmtId="167" fontId="17" fillId="0" borderId="41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 wrapText="1"/>
    </xf>
    <xf numFmtId="167" fontId="17" fillId="0" borderId="57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vertical="top" wrapText="1"/>
    </xf>
    <xf numFmtId="167" fontId="47" fillId="0" borderId="14" xfId="0" applyNumberFormat="1" applyFont="1" applyFill="1" applyBorder="1" applyAlignment="1">
      <alignment horizontal="center" wrapText="1"/>
    </xf>
    <xf numFmtId="167" fontId="17" fillId="0" borderId="16" xfId="0" applyNumberFormat="1" applyFont="1" applyFill="1" applyBorder="1" applyAlignment="1">
      <alignment horizontal="center"/>
    </xf>
    <xf numFmtId="167" fontId="17" fillId="0" borderId="14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 wrapText="1"/>
    </xf>
    <xf numFmtId="167" fontId="17" fillId="0" borderId="43" xfId="0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 wrapText="1"/>
    </xf>
    <xf numFmtId="167" fontId="17" fillId="0" borderId="29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 vertical="top" wrapText="1"/>
    </xf>
    <xf numFmtId="167" fontId="47" fillId="0" borderId="29" xfId="0" applyNumberFormat="1" applyFont="1" applyFill="1" applyBorder="1" applyAlignment="1">
      <alignment horizontal="center" vertical="top" wrapText="1"/>
    </xf>
    <xf numFmtId="167" fontId="47" fillId="0" borderId="16" xfId="0" applyNumberFormat="1" applyFont="1" applyFill="1" applyBorder="1" applyAlignment="1">
      <alignment horizontal="center" vertical="top" wrapText="1"/>
    </xf>
    <xf numFmtId="167" fontId="47" fillId="0" borderId="14" xfId="0" applyNumberFormat="1" applyFont="1" applyFill="1" applyBorder="1" applyAlignment="1">
      <alignment horizontal="center"/>
    </xf>
    <xf numFmtId="167" fontId="47" fillId="0" borderId="29" xfId="0" applyNumberFormat="1" applyFont="1" applyFill="1" applyBorder="1" applyAlignment="1">
      <alignment horizontal="center"/>
    </xf>
    <xf numFmtId="167" fontId="47" fillId="0" borderId="16" xfId="0" applyNumberFormat="1" applyFont="1" applyFill="1" applyBorder="1" applyAlignment="1">
      <alignment horizontal="center"/>
    </xf>
    <xf numFmtId="0" fontId="21" fillId="0" borderId="66" xfId="0" applyFont="1" applyFill="1" applyBorder="1"/>
    <xf numFmtId="167" fontId="47" fillId="0" borderId="67" xfId="0" applyNumberFormat="1" applyFont="1" applyFill="1" applyBorder="1" applyAlignment="1">
      <alignment horizontal="center"/>
    </xf>
    <xf numFmtId="167" fontId="17" fillId="0" borderId="54" xfId="0" applyNumberFormat="1" applyFont="1" applyFill="1" applyBorder="1" applyAlignment="1">
      <alignment horizontal="center"/>
    </xf>
    <xf numFmtId="167" fontId="17" fillId="0" borderId="67" xfId="0" applyNumberFormat="1" applyFont="1" applyFill="1" applyBorder="1" applyAlignment="1">
      <alignment horizontal="center"/>
    </xf>
    <xf numFmtId="167" fontId="47" fillId="0" borderId="66" xfId="0" applyNumberFormat="1" applyFont="1" applyFill="1" applyBorder="1" applyAlignment="1">
      <alignment horizontal="center"/>
    </xf>
    <xf numFmtId="167" fontId="17" fillId="0" borderId="45" xfId="0" applyNumberFormat="1" applyFont="1" applyFill="1" applyBorder="1" applyAlignment="1">
      <alignment horizontal="center"/>
    </xf>
    <xf numFmtId="167" fontId="47" fillId="0" borderId="54" xfId="0" applyNumberFormat="1" applyFont="1" applyFill="1" applyBorder="1" applyAlignment="1">
      <alignment horizontal="center"/>
    </xf>
    <xf numFmtId="167" fontId="17" fillId="0" borderId="66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166" fontId="21" fillId="0" borderId="52" xfId="0" applyNumberFormat="1" applyFont="1" applyFill="1" applyBorder="1" applyAlignment="1">
      <alignment horizontal="center" vertical="center"/>
    </xf>
    <xf numFmtId="166" fontId="21" fillId="0" borderId="50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top" wrapText="1"/>
    </xf>
    <xf numFmtId="0" fontId="17" fillId="0" borderId="5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7" fontId="0" fillId="0" borderId="59" xfId="0" applyNumberFormat="1" applyFont="1" applyFill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167" fontId="50" fillId="0" borderId="69" xfId="0" applyNumberFormat="1" applyFont="1" applyFill="1" applyBorder="1" applyAlignment="1">
      <alignment horizontal="center"/>
    </xf>
    <xf numFmtId="166" fontId="50" fillId="0" borderId="65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166" fontId="21" fillId="0" borderId="38" xfId="0" applyNumberFormat="1" applyFont="1" applyFill="1" applyBorder="1" applyAlignment="1">
      <alignment horizontal="center" vertical="center"/>
    </xf>
    <xf numFmtId="0" fontId="21" fillId="0" borderId="3" xfId="0" applyFont="1" applyFill="1" applyBorder="1"/>
    <xf numFmtId="0" fontId="21" fillId="0" borderId="4" xfId="0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/>
    </xf>
    <xf numFmtId="0" fontId="17" fillId="0" borderId="32" xfId="0" applyFont="1" applyFill="1" applyBorder="1" applyAlignment="1">
      <alignment wrapText="1"/>
    </xf>
    <xf numFmtId="0" fontId="21" fillId="0" borderId="32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6" fontId="21" fillId="0" borderId="39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/>
    </xf>
    <xf numFmtId="166" fontId="24" fillId="0" borderId="38" xfId="0" applyNumberFormat="1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167" fontId="50" fillId="0" borderId="0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105" fillId="0" borderId="0" xfId="0" applyNumberFormat="1" applyFont="1" applyFill="1"/>
    <xf numFmtId="0" fontId="105" fillId="0" borderId="0" xfId="0" applyFont="1" applyFill="1"/>
    <xf numFmtId="166" fontId="106" fillId="0" borderId="0" xfId="0" applyNumberFormat="1" applyFont="1" applyFill="1" applyBorder="1" applyAlignment="1">
      <alignment horizontal="center" vertical="center"/>
    </xf>
    <xf numFmtId="166" fontId="106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/>
    <xf numFmtId="167" fontId="63" fillId="0" borderId="0" xfId="0" applyNumberFormat="1" applyFont="1" applyFill="1" applyBorder="1" applyAlignment="1"/>
    <xf numFmtId="167" fontId="50" fillId="0" borderId="0" xfId="0" applyNumberFormat="1" applyFont="1" applyFill="1" applyBorder="1" applyAlignment="1"/>
    <xf numFmtId="0" fontId="47" fillId="0" borderId="0" xfId="0" applyFont="1" applyFill="1" applyBorder="1" applyAlignment="1">
      <alignment vertical="top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 wrapText="1"/>
    </xf>
    <xf numFmtId="49" fontId="47" fillId="0" borderId="38" xfId="0" applyNumberFormat="1" applyFont="1" applyFill="1" applyBorder="1" applyAlignment="1">
      <alignment vertical="center" wrapText="1"/>
    </xf>
    <xf numFmtId="0" fontId="36" fillId="0" borderId="0" xfId="0" applyFont="1" applyFill="1"/>
    <xf numFmtId="3" fontId="21" fillId="0" borderId="0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34" fillId="0" borderId="9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2" fontId="45" fillId="0" borderId="55" xfId="0" applyNumberFormat="1" applyFont="1" applyFill="1" applyBorder="1" applyAlignment="1">
      <alignment horizontal="center" vertical="center"/>
    </xf>
    <xf numFmtId="2" fontId="45" fillId="0" borderId="52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3" fontId="21" fillId="0" borderId="5" xfId="0" applyNumberFormat="1" applyFont="1" applyFill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52" xfId="0" applyNumberFormat="1" applyFont="1" applyFill="1" applyBorder="1" applyAlignment="1">
      <alignment horizontal="center" vertical="center" wrapText="1"/>
    </xf>
    <xf numFmtId="3" fontId="35" fillId="0" borderId="55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52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2" fontId="64" fillId="0" borderId="71" xfId="0" applyNumberFormat="1" applyFont="1" applyFill="1" applyBorder="1" applyAlignment="1">
      <alignment horizontal="center" vertical="center" wrapText="1"/>
    </xf>
    <xf numFmtId="2" fontId="64" fillId="0" borderId="72" xfId="0" applyNumberFormat="1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5" fillId="0" borderId="38" xfId="0" applyNumberFormat="1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center" vertical="center" wrapText="1"/>
    </xf>
    <xf numFmtId="2" fontId="25" fillId="0" borderId="4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5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2" fontId="64" fillId="0" borderId="55" xfId="0" applyNumberFormat="1" applyFont="1" applyFill="1" applyBorder="1" applyAlignment="1">
      <alignment horizontal="center" vertical="center" wrapText="1"/>
    </xf>
    <xf numFmtId="2" fontId="64" fillId="0" borderId="5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0" fontId="80" fillId="0" borderId="44" xfId="0" applyFont="1" applyFill="1" applyBorder="1" applyAlignment="1">
      <alignment horizontal="left" vertical="center" wrapText="1"/>
    </xf>
    <xf numFmtId="0" fontId="80" fillId="0" borderId="68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0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30" fillId="0" borderId="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8" fillId="2" borderId="55" xfId="0" applyNumberFormat="1" applyFont="1" applyFill="1" applyBorder="1" applyAlignment="1">
      <alignment horizontal="center" vertical="center" wrapText="1"/>
    </xf>
    <xf numFmtId="49" fontId="48" fillId="2" borderId="50" xfId="0" applyNumberFormat="1" applyFont="1" applyFill="1" applyBorder="1" applyAlignment="1">
      <alignment horizontal="center" vertical="center" wrapText="1"/>
    </xf>
    <xf numFmtId="49" fontId="48" fillId="2" borderId="52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49" fontId="48" fillId="0" borderId="55" xfId="0" applyNumberFormat="1" applyFont="1" applyFill="1" applyBorder="1" applyAlignment="1">
      <alignment horizontal="center" vertical="center" wrapText="1"/>
    </xf>
    <xf numFmtId="49" fontId="48" fillId="0" borderId="50" xfId="0" applyNumberFormat="1" applyFont="1" applyFill="1" applyBorder="1" applyAlignment="1">
      <alignment horizontal="center" vertical="center" wrapText="1"/>
    </xf>
    <xf numFmtId="49" fontId="48" fillId="0" borderId="52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justify"/>
    </xf>
    <xf numFmtId="0" fontId="60" fillId="0" borderId="34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 vertical="top" wrapText="1"/>
    </xf>
    <xf numFmtId="0" fontId="59" fillId="0" borderId="7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70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104" fillId="0" borderId="0" xfId="19" applyFont="1" applyFill="1" applyAlignment="1">
      <alignment horizontal="left" vertical="center" wrapText="1"/>
    </xf>
    <xf numFmtId="0" fontId="47" fillId="0" borderId="0" xfId="19" applyFont="1" applyFill="1" applyAlignment="1">
      <alignment horizontal="left" vertical="center" wrapText="1"/>
    </xf>
    <xf numFmtId="0" fontId="47" fillId="2" borderId="0" xfId="19" applyFont="1" applyFill="1" applyAlignment="1">
      <alignment horizontal="left" vertical="center" wrapText="1"/>
    </xf>
    <xf numFmtId="0" fontId="20" fillId="0" borderId="33" xfId="19" applyFont="1" applyFill="1" applyBorder="1" applyAlignment="1">
      <alignment horizontal="center" vertical="center" textRotation="90"/>
    </xf>
    <xf numFmtId="0" fontId="20" fillId="0" borderId="66" xfId="19" applyFont="1" applyFill="1" applyBorder="1" applyAlignment="1">
      <alignment horizontal="center" vertical="center" textRotation="90"/>
    </xf>
    <xf numFmtId="0" fontId="30" fillId="0" borderId="0" xfId="19" applyFont="1" applyFill="1" applyBorder="1" applyAlignment="1">
      <alignment horizontal="center"/>
    </xf>
    <xf numFmtId="0" fontId="23" fillId="0" borderId="0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31" xfId="19" applyFont="1" applyFill="1" applyBorder="1" applyAlignment="1">
      <alignment horizontal="center"/>
    </xf>
    <xf numFmtId="0" fontId="19" fillId="0" borderId="1" xfId="19" applyFont="1" applyFill="1" applyBorder="1" applyAlignment="1">
      <alignment horizontal="center" vertical="center"/>
    </xf>
    <xf numFmtId="0" fontId="19" fillId="0" borderId="2" xfId="19" applyFont="1" applyFill="1" applyBorder="1" applyAlignment="1">
      <alignment horizontal="center" vertical="center"/>
    </xf>
    <xf numFmtId="0" fontId="46" fillId="0" borderId="55" xfId="19" applyFont="1" applyFill="1" applyBorder="1" applyAlignment="1">
      <alignment horizontal="center" vertical="center"/>
    </xf>
    <xf numFmtId="0" fontId="46" fillId="0" borderId="50" xfId="19" applyFont="1" applyFill="1" applyBorder="1" applyAlignment="1">
      <alignment horizontal="center" vertical="center"/>
    </xf>
    <xf numFmtId="0" fontId="46" fillId="0" borderId="52" xfId="19" applyFont="1" applyFill="1" applyBorder="1" applyAlignment="1">
      <alignment horizontal="center" vertical="center"/>
    </xf>
    <xf numFmtId="0" fontId="20" fillId="0" borderId="3" xfId="19" applyFont="1" applyFill="1" applyBorder="1" applyAlignment="1">
      <alignment horizontal="center" vertical="center" textRotation="90"/>
    </xf>
    <xf numFmtId="0" fontId="20" fillId="0" borderId="4" xfId="19" applyFont="1" applyFill="1" applyBorder="1" applyAlignment="1">
      <alignment horizontal="center" vertical="center" textRotation="90"/>
    </xf>
    <xf numFmtId="0" fontId="20" fillId="0" borderId="2" xfId="19" applyFont="1" applyFill="1" applyBorder="1" applyAlignment="1">
      <alignment horizontal="center" vertical="center" textRotation="90"/>
    </xf>
    <xf numFmtId="0" fontId="20" fillId="0" borderId="1" xfId="19" applyFont="1" applyFill="1" applyBorder="1" applyAlignment="1">
      <alignment horizontal="center" vertical="center" textRotation="90"/>
    </xf>
    <xf numFmtId="49" fontId="21" fillId="0" borderId="1" xfId="19" applyNumberFormat="1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/>
    </xf>
    <xf numFmtId="49" fontId="21" fillId="0" borderId="2" xfId="19" applyNumberFormat="1" applyFont="1" applyFill="1" applyBorder="1" applyAlignment="1">
      <alignment horizontal="center" vertical="center"/>
    </xf>
    <xf numFmtId="0" fontId="20" fillId="0" borderId="12" xfId="19" applyFont="1" applyFill="1" applyBorder="1" applyAlignment="1">
      <alignment horizontal="center" vertical="center" textRotation="90" wrapText="1"/>
    </xf>
    <xf numFmtId="0" fontId="20" fillId="0" borderId="14" xfId="19" applyFont="1" applyFill="1" applyBorder="1" applyAlignment="1">
      <alignment horizontal="center" vertical="center" textRotation="90" wrapText="1"/>
    </xf>
    <xf numFmtId="0" fontId="20" fillId="0" borderId="67" xfId="19" applyFont="1" applyFill="1" applyBorder="1" applyAlignment="1">
      <alignment horizontal="center" vertical="center" textRotation="90" wrapText="1"/>
    </xf>
    <xf numFmtId="0" fontId="98" fillId="0" borderId="0" xfId="36" applyFont="1" applyFill="1" applyAlignment="1">
      <alignment horizontal="left" wrapText="1"/>
    </xf>
    <xf numFmtId="0" fontId="81" fillId="0" borderId="0" xfId="36" applyFont="1" applyFill="1" applyBorder="1" applyAlignment="1">
      <alignment horizontal="center" vertical="center" wrapText="1"/>
    </xf>
    <xf numFmtId="0" fontId="81" fillId="0" borderId="21" xfId="36" applyFont="1" applyFill="1" applyBorder="1" applyAlignment="1">
      <alignment horizontal="right" vertical="center" wrapText="1"/>
    </xf>
    <xf numFmtId="0" fontId="94" fillId="0" borderId="59" xfId="36" applyFont="1" applyFill="1" applyBorder="1" applyAlignment="1">
      <alignment horizontal="center" vertical="center" wrapText="1"/>
    </xf>
    <xf numFmtId="0" fontId="98" fillId="0" borderId="0" xfId="36" applyFont="1" applyFill="1" applyAlignment="1">
      <alignment horizontal="left" vertical="center" wrapText="1"/>
    </xf>
    <xf numFmtId="0" fontId="101" fillId="0" borderId="0" xfId="36" applyFont="1" applyFill="1" applyAlignment="1">
      <alignment horizontal="left" wrapText="1"/>
    </xf>
    <xf numFmtId="0" fontId="77" fillId="0" borderId="55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9" fillId="0" borderId="55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71" xfId="0" applyNumberFormat="1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" fontId="63" fillId="0" borderId="78" xfId="0" applyNumberFormat="1" applyFont="1" applyFill="1" applyBorder="1" applyAlignment="1">
      <alignment horizontal="center" vertical="center"/>
    </xf>
    <xf numFmtId="1" fontId="63" fillId="0" borderId="79" xfId="0" applyNumberFormat="1" applyFont="1" applyFill="1" applyBorder="1" applyAlignment="1">
      <alignment horizontal="center" vertical="center"/>
    </xf>
    <xf numFmtId="1" fontId="63" fillId="0" borderId="74" xfId="0" applyNumberFormat="1" applyFont="1" applyFill="1" applyBorder="1" applyAlignment="1">
      <alignment horizontal="center" vertical="center"/>
    </xf>
    <xf numFmtId="1" fontId="63" fillId="0" borderId="56" xfId="0" applyNumberFormat="1" applyFont="1" applyFill="1" applyBorder="1" applyAlignment="1">
      <alignment horizontal="center" vertical="center"/>
    </xf>
    <xf numFmtId="1" fontId="63" fillId="0" borderId="38" xfId="0" applyNumberFormat="1" applyFont="1" applyFill="1" applyBorder="1" applyAlignment="1">
      <alignment horizontal="center" vertical="center"/>
    </xf>
    <xf numFmtId="1" fontId="63" fillId="0" borderId="40" xfId="0" applyNumberFormat="1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6" fillId="0" borderId="58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170" fontId="50" fillId="0" borderId="43" xfId="1" applyNumberFormat="1" applyFont="1" applyFill="1" applyBorder="1" applyAlignment="1">
      <alignment horizontal="center" vertical="center"/>
    </xf>
    <xf numFmtId="170" fontId="50" fillId="0" borderId="45" xfId="1" applyNumberFormat="1" applyFont="1" applyFill="1" applyBorder="1" applyAlignment="1">
      <alignment horizontal="center" vertical="center"/>
    </xf>
    <xf numFmtId="170" fontId="50" fillId="0" borderId="18" xfId="1" applyNumberFormat="1" applyFont="1" applyFill="1" applyBorder="1" applyAlignment="1">
      <alignment horizontal="center" vertical="center"/>
    </xf>
    <xf numFmtId="170" fontId="50" fillId="0" borderId="68" xfId="1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167" fontId="50" fillId="0" borderId="78" xfId="0" applyNumberFormat="1" applyFont="1" applyFill="1" applyBorder="1" applyAlignment="1">
      <alignment horizontal="center" vertical="center"/>
    </xf>
    <xf numFmtId="167" fontId="50" fillId="0" borderId="7" xfId="0" applyNumberFormat="1" applyFont="1" applyFill="1" applyBorder="1" applyAlignment="1">
      <alignment horizontal="center" vertical="center"/>
    </xf>
    <xf numFmtId="167" fontId="50" fillId="0" borderId="79" xfId="0" applyNumberFormat="1" applyFont="1" applyFill="1" applyBorder="1" applyAlignment="1">
      <alignment horizontal="center" vertical="center"/>
    </xf>
    <xf numFmtId="167" fontId="50" fillId="0" borderId="74" xfId="0" applyNumberFormat="1" applyFont="1" applyFill="1" applyBorder="1" applyAlignment="1">
      <alignment horizontal="center" vertical="center"/>
    </xf>
    <xf numFmtId="167" fontId="50" fillId="0" borderId="8" xfId="0" applyNumberFormat="1" applyFont="1" applyFill="1" applyBorder="1" applyAlignment="1">
      <alignment horizontal="center" vertical="center"/>
    </xf>
    <xf numFmtId="167" fontId="50" fillId="0" borderId="56" xfId="0" applyNumberFormat="1" applyFont="1" applyFill="1" applyBorder="1" applyAlignment="1">
      <alignment horizontal="center" vertical="center"/>
    </xf>
    <xf numFmtId="167" fontId="50" fillId="0" borderId="53" xfId="0" applyNumberFormat="1" applyFont="1" applyFill="1" applyBorder="1" applyAlignment="1">
      <alignment horizontal="center" vertical="center"/>
    </xf>
    <xf numFmtId="167" fontId="50" fillId="0" borderId="20" xfId="0" applyNumberFormat="1" applyFont="1" applyFill="1" applyBorder="1" applyAlignment="1">
      <alignment horizontal="center" vertical="center"/>
    </xf>
    <xf numFmtId="167" fontId="50" fillId="0" borderId="75" xfId="0" applyNumberFormat="1" applyFont="1" applyFill="1" applyBorder="1" applyAlignment="1">
      <alignment horizontal="center" vertical="center"/>
    </xf>
    <xf numFmtId="167" fontId="50" fillId="0" borderId="60" xfId="0" applyNumberFormat="1" applyFont="1" applyFill="1" applyBorder="1" applyAlignment="1">
      <alignment horizontal="center" vertical="center"/>
    </xf>
    <xf numFmtId="167" fontId="50" fillId="0" borderId="59" xfId="0" applyNumberFormat="1" applyFont="1" applyFill="1" applyBorder="1" applyAlignment="1">
      <alignment horizontal="center" vertical="center"/>
    </xf>
    <xf numFmtId="167" fontId="50" fillId="0" borderId="65" xfId="0" applyNumberFormat="1" applyFont="1" applyFill="1" applyBorder="1" applyAlignment="1">
      <alignment horizontal="center" vertical="center"/>
    </xf>
    <xf numFmtId="167" fontId="50" fillId="0" borderId="38" xfId="0" applyNumberFormat="1" applyFont="1" applyFill="1" applyBorder="1" applyAlignment="1">
      <alignment horizontal="center" vertical="center"/>
    </xf>
    <xf numFmtId="167" fontId="50" fillId="0" borderId="39" xfId="0" applyNumberFormat="1" applyFont="1" applyFill="1" applyBorder="1" applyAlignment="1">
      <alignment horizontal="center" vertical="center"/>
    </xf>
    <xf numFmtId="167" fontId="50" fillId="0" borderId="40" xfId="0" applyNumberFormat="1" applyFont="1" applyFill="1" applyBorder="1" applyAlignment="1">
      <alignment horizontal="center" vertical="center"/>
    </xf>
    <xf numFmtId="167" fontId="50" fillId="0" borderId="72" xfId="0" applyNumberFormat="1" applyFont="1" applyFill="1" applyBorder="1" applyAlignment="1">
      <alignment horizontal="center" vertical="center"/>
    </xf>
    <xf numFmtId="167" fontId="50" fillId="0" borderId="47" xfId="0" applyNumberFormat="1" applyFont="1" applyFill="1" applyBorder="1" applyAlignment="1">
      <alignment horizontal="center" vertical="center"/>
    </xf>
    <xf numFmtId="167" fontId="50" fillId="0" borderId="30" xfId="0" applyNumberFormat="1" applyFont="1" applyFill="1" applyBorder="1" applyAlignment="1">
      <alignment horizontal="center" vertical="center"/>
    </xf>
    <xf numFmtId="168" fontId="63" fillId="0" borderId="5" xfId="0" applyNumberFormat="1" applyFont="1" applyFill="1" applyBorder="1" applyAlignment="1">
      <alignment vertical="center" wrapText="1"/>
    </xf>
    <xf numFmtId="168" fontId="63" fillId="0" borderId="76" xfId="0" applyNumberFormat="1" applyFont="1" applyFill="1" applyBorder="1" applyAlignment="1">
      <alignment vertical="center" wrapText="1"/>
    </xf>
    <xf numFmtId="168" fontId="63" fillId="0" borderId="4" xfId="0" applyNumberFormat="1" applyFont="1" applyFill="1" applyBorder="1" applyAlignment="1">
      <alignment vertical="center" wrapText="1"/>
    </xf>
    <xf numFmtId="168" fontId="63" fillId="0" borderId="6" xfId="0" applyNumberFormat="1" applyFont="1" applyFill="1" applyBorder="1" applyAlignment="1">
      <alignment vertical="center" wrapText="1"/>
    </xf>
    <xf numFmtId="168" fontId="63" fillId="0" borderId="31" xfId="0" applyNumberFormat="1" applyFont="1" applyFill="1" applyBorder="1" applyAlignment="1">
      <alignment vertical="center" wrapText="1"/>
    </xf>
    <xf numFmtId="168" fontId="63" fillId="0" borderId="77" xfId="0" applyNumberFormat="1" applyFont="1" applyFill="1" applyBorder="1" applyAlignment="1">
      <alignment vertical="center" wrapText="1"/>
    </xf>
    <xf numFmtId="170" fontId="50" fillId="0" borderId="74" xfId="1" applyNumberFormat="1" applyFont="1" applyFill="1" applyBorder="1" applyAlignment="1">
      <alignment horizontal="center" vertical="center"/>
    </xf>
    <xf numFmtId="170" fontId="50" fillId="0" borderId="8" xfId="1" applyNumberFormat="1" applyFont="1" applyFill="1" applyBorder="1" applyAlignment="1">
      <alignment horizontal="center" vertical="center"/>
    </xf>
    <xf numFmtId="170" fontId="50" fillId="0" borderId="56" xfId="1" applyNumberFormat="1" applyFont="1" applyFill="1" applyBorder="1" applyAlignment="1">
      <alignment horizontal="center" vertical="center"/>
    </xf>
    <xf numFmtId="170" fontId="50" fillId="0" borderId="53" xfId="1" applyNumberFormat="1" applyFont="1" applyFill="1" applyBorder="1" applyAlignment="1">
      <alignment horizontal="center" vertical="center"/>
    </xf>
    <xf numFmtId="170" fontId="50" fillId="0" borderId="20" xfId="1" applyNumberFormat="1" applyFont="1" applyFill="1" applyBorder="1" applyAlignment="1">
      <alignment horizontal="center" vertical="center"/>
    </xf>
    <xf numFmtId="170" fontId="50" fillId="0" borderId="75" xfId="1" applyNumberFormat="1" applyFont="1" applyFill="1" applyBorder="1" applyAlignment="1">
      <alignment horizontal="center" vertical="center"/>
    </xf>
    <xf numFmtId="170" fontId="50" fillId="0" borderId="60" xfId="1" applyNumberFormat="1" applyFont="1" applyFill="1" applyBorder="1" applyAlignment="1">
      <alignment horizontal="center" vertical="center"/>
    </xf>
    <xf numFmtId="170" fontId="50" fillId="0" borderId="59" xfId="1" applyNumberFormat="1" applyFont="1" applyFill="1" applyBorder="1" applyAlignment="1">
      <alignment horizontal="center" vertical="center"/>
    </xf>
    <xf numFmtId="170" fontId="50" fillId="0" borderId="65" xfId="1" applyNumberFormat="1" applyFont="1" applyFill="1" applyBorder="1" applyAlignment="1">
      <alignment horizontal="center" vertical="center"/>
    </xf>
    <xf numFmtId="168" fontId="63" fillId="0" borderId="57" xfId="0" applyNumberFormat="1" applyFont="1" applyFill="1" applyBorder="1" applyAlignment="1">
      <alignment horizontal="left" vertical="top" wrapText="1"/>
    </xf>
    <xf numFmtId="168" fontId="63" fillId="0" borderId="13" xfId="0" applyNumberFormat="1" applyFont="1" applyFill="1" applyBorder="1" applyAlignment="1">
      <alignment horizontal="left" vertical="top" wrapText="1"/>
    </xf>
    <xf numFmtId="167" fontId="50" fillId="0" borderId="57" xfId="0" applyNumberFormat="1" applyFont="1" applyFill="1" applyBorder="1" applyAlignment="1">
      <alignment horizontal="center" vertical="center"/>
    </xf>
    <xf numFmtId="167" fontId="50" fillId="0" borderId="13" xfId="0" applyNumberFormat="1" applyFont="1" applyFill="1" applyBorder="1" applyAlignment="1">
      <alignment horizontal="center" vertical="center"/>
    </xf>
    <xf numFmtId="167" fontId="50" fillId="0" borderId="41" xfId="0" applyNumberFormat="1" applyFont="1" applyFill="1" applyBorder="1" applyAlignment="1">
      <alignment horizontal="center" vertical="center"/>
    </xf>
    <xf numFmtId="167" fontId="50" fillId="0" borderId="61" xfId="0" applyNumberFormat="1" applyFont="1" applyFill="1" applyBorder="1" applyAlignment="1">
      <alignment horizontal="center" vertical="center"/>
    </xf>
    <xf numFmtId="168" fontId="63" fillId="0" borderId="29" xfId="0" applyNumberFormat="1" applyFont="1" applyFill="1" applyBorder="1" applyAlignment="1">
      <alignment horizontal="left" vertical="top" wrapText="1"/>
    </xf>
    <xf numFmtId="168" fontId="63" fillId="0" borderId="16" xfId="0" applyNumberFormat="1" applyFont="1" applyFill="1" applyBorder="1" applyAlignment="1">
      <alignment horizontal="left" vertical="top" wrapText="1"/>
    </xf>
    <xf numFmtId="167" fontId="50" fillId="0" borderId="29" xfId="0" applyNumberFormat="1" applyFont="1" applyFill="1" applyBorder="1" applyAlignment="1">
      <alignment horizontal="center" vertical="center"/>
    </xf>
    <xf numFmtId="167" fontId="50" fillId="0" borderId="16" xfId="0" applyNumberFormat="1" applyFont="1" applyFill="1" applyBorder="1" applyAlignment="1">
      <alignment horizontal="center" vertical="center"/>
    </xf>
    <xf numFmtId="167" fontId="50" fillId="0" borderId="43" xfId="0" applyNumberFormat="1" applyFont="1" applyFill="1" applyBorder="1" applyAlignment="1">
      <alignment horizontal="center" vertical="center"/>
    </xf>
    <xf numFmtId="167" fontId="50" fillId="0" borderId="19" xfId="0" applyNumberFormat="1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left" vertical="center" wrapText="1"/>
    </xf>
    <xf numFmtId="0" fontId="63" fillId="0" borderId="50" xfId="0" applyFont="1" applyFill="1" applyBorder="1" applyAlignment="1">
      <alignment horizontal="left" vertical="center" wrapText="1"/>
    </xf>
    <xf numFmtId="49" fontId="63" fillId="0" borderId="55" xfId="0" applyNumberFormat="1" applyFont="1" applyFill="1" applyBorder="1" applyAlignment="1">
      <alignment horizontal="center" vertical="center"/>
    </xf>
    <xf numFmtId="49" fontId="63" fillId="0" borderId="50" xfId="0" applyNumberFormat="1" applyFont="1" applyFill="1" applyBorder="1" applyAlignment="1">
      <alignment horizontal="center" vertical="center"/>
    </xf>
    <xf numFmtId="49" fontId="63" fillId="0" borderId="52" xfId="0" applyNumberFormat="1" applyFont="1" applyFill="1" applyBorder="1" applyAlignment="1">
      <alignment horizontal="center" vertical="center"/>
    </xf>
    <xf numFmtId="49" fontId="63" fillId="0" borderId="51" xfId="0" applyNumberFormat="1" applyFont="1" applyFill="1" applyBorder="1" applyAlignment="1">
      <alignment horizontal="center" vertical="center"/>
    </xf>
    <xf numFmtId="168" fontId="63" fillId="0" borderId="66" xfId="0" applyNumberFormat="1" applyFont="1" applyFill="1" applyBorder="1" applyAlignment="1">
      <alignment horizontal="left" vertical="top" wrapText="1"/>
    </xf>
    <xf numFmtId="168" fontId="63" fillId="0" borderId="54" xfId="0" applyNumberFormat="1" applyFont="1" applyFill="1" applyBorder="1" applyAlignment="1">
      <alignment horizontal="left" vertical="top" wrapText="1"/>
    </xf>
    <xf numFmtId="167" fontId="50" fillId="0" borderId="66" xfId="0" applyNumberFormat="1" applyFont="1" applyFill="1" applyBorder="1" applyAlignment="1">
      <alignment horizontal="center"/>
    </xf>
    <xf numFmtId="167" fontId="50" fillId="0" borderId="54" xfId="0" applyNumberFormat="1" applyFont="1" applyFill="1" applyBorder="1" applyAlignment="1">
      <alignment horizontal="center"/>
    </xf>
    <xf numFmtId="167" fontId="50" fillId="0" borderId="45" xfId="0" applyNumberFormat="1" applyFont="1" applyFill="1" applyBorder="1" applyAlignment="1">
      <alignment horizontal="center"/>
    </xf>
    <xf numFmtId="167" fontId="50" fillId="0" borderId="69" xfId="0" applyNumberFormat="1" applyFont="1" applyFill="1" applyBorder="1" applyAlignment="1">
      <alignment horizontal="center"/>
    </xf>
    <xf numFmtId="167" fontId="50" fillId="0" borderId="75" xfId="0" applyNumberFormat="1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76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167" fontId="50" fillId="0" borderId="29" xfId="0" applyNumberFormat="1" applyFont="1" applyFill="1" applyBorder="1" applyAlignment="1">
      <alignment horizontal="center"/>
    </xf>
    <xf numFmtId="167" fontId="50" fillId="0" borderId="16" xfId="0" applyNumberFormat="1" applyFont="1" applyFill="1" applyBorder="1" applyAlignment="1">
      <alignment horizontal="center"/>
    </xf>
    <xf numFmtId="167" fontId="50" fillId="0" borderId="20" xfId="0" applyNumberFormat="1" applyFont="1" applyFill="1" applyBorder="1" applyAlignment="1">
      <alignment horizontal="center"/>
    </xf>
    <xf numFmtId="167" fontId="50" fillId="0" borderId="19" xfId="0" applyNumberFormat="1" applyFont="1" applyFill="1" applyBorder="1" applyAlignment="1">
      <alignment horizontal="center"/>
    </xf>
    <xf numFmtId="167" fontId="50" fillId="0" borderId="43" xfId="0" applyNumberFormat="1" applyFont="1" applyFill="1" applyBorder="1" applyAlignment="1">
      <alignment horizontal="center"/>
    </xf>
    <xf numFmtId="0" fontId="63" fillId="0" borderId="66" xfId="0" applyFont="1" applyFill="1" applyBorder="1" applyAlignment="1">
      <alignment horizontal="left"/>
    </xf>
    <xf numFmtId="0" fontId="63" fillId="0" borderId="54" xfId="0" applyFont="1" applyFill="1" applyBorder="1" applyAlignment="1">
      <alignment horizontal="left"/>
    </xf>
    <xf numFmtId="0" fontId="56" fillId="0" borderId="9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1" fontId="63" fillId="0" borderId="42" xfId="0" applyNumberFormat="1" applyFont="1" applyFill="1" applyBorder="1" applyAlignment="1">
      <alignment horizontal="center" vertical="center"/>
    </xf>
    <xf numFmtId="1" fontId="63" fillId="0" borderId="70" xfId="0" applyNumberFormat="1" applyFont="1" applyFill="1" applyBorder="1" applyAlignment="1">
      <alignment horizontal="center" vertical="center"/>
    </xf>
    <xf numFmtId="1" fontId="63" fillId="0" borderId="25" xfId="0" applyNumberFormat="1" applyFont="1" applyFill="1" applyBorder="1" applyAlignment="1">
      <alignment horizontal="center" vertical="center"/>
    </xf>
    <xf numFmtId="1" fontId="63" fillId="0" borderId="48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/>
    </xf>
    <xf numFmtId="168" fontId="63" fillId="0" borderId="36" xfId="0" applyNumberFormat="1" applyFont="1" applyFill="1" applyBorder="1" applyAlignment="1">
      <alignment vertical="center" wrapText="1"/>
    </xf>
    <xf numFmtId="168" fontId="63" fillId="0" borderId="15" xfId="0" applyNumberFormat="1" applyFont="1" applyFill="1" applyBorder="1" applyAlignment="1">
      <alignment vertical="center" wrapText="1"/>
    </xf>
    <xf numFmtId="168" fontId="63" fillId="0" borderId="0" xfId="0" applyNumberFormat="1" applyFont="1" applyFill="1" applyBorder="1" applyAlignment="1">
      <alignment vertical="center" wrapText="1"/>
    </xf>
    <xf numFmtId="168" fontId="63" fillId="0" borderId="9" xfId="0" applyNumberFormat="1" applyFont="1" applyFill="1" applyBorder="1" applyAlignment="1">
      <alignment vertical="center" wrapText="1"/>
    </xf>
    <xf numFmtId="167" fontId="50" fillId="0" borderId="46" xfId="0" applyNumberFormat="1" applyFont="1" applyFill="1" applyBorder="1" applyAlignment="1">
      <alignment horizontal="center" vertical="center"/>
    </xf>
    <xf numFmtId="167" fontId="50" fillId="0" borderId="80" xfId="0" applyNumberFormat="1" applyFont="1" applyFill="1" applyBorder="1" applyAlignment="1">
      <alignment horizontal="center" vertical="center"/>
    </xf>
    <xf numFmtId="167" fontId="50" fillId="0" borderId="24" xfId="0" applyNumberFormat="1" applyFont="1" applyFill="1" applyBorder="1" applyAlignment="1">
      <alignment horizontal="center" vertical="center"/>
    </xf>
    <xf numFmtId="167" fontId="50" fillId="0" borderId="62" xfId="0" applyNumberFormat="1" applyFont="1" applyFill="1" applyBorder="1" applyAlignment="1">
      <alignment horizontal="center" vertical="center"/>
    </xf>
    <xf numFmtId="170" fontId="50" fillId="0" borderId="26" xfId="1" applyNumberFormat="1" applyFont="1" applyFill="1" applyBorder="1" applyAlignment="1">
      <alignment horizontal="center" vertical="center"/>
    </xf>
    <xf numFmtId="170" fontId="50" fillId="0" borderId="62" xfId="1" applyNumberFormat="1" applyFont="1" applyFill="1" applyBorder="1" applyAlignment="1">
      <alignment horizontal="center" vertical="center"/>
    </xf>
    <xf numFmtId="170" fontId="50" fillId="0" borderId="7" xfId="1" applyNumberFormat="1" applyFont="1" applyFill="1" applyBorder="1" applyAlignment="1">
      <alignment horizontal="center" vertical="center"/>
    </xf>
    <xf numFmtId="170" fontId="50" fillId="0" borderId="79" xfId="1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66" xfId="0" applyFont="1" applyFill="1" applyBorder="1" applyAlignment="1">
      <alignment horizontal="center" wrapText="1"/>
    </xf>
    <xf numFmtId="0" fontId="63" fillId="0" borderId="54" xfId="0" applyFont="1" applyFill="1" applyBorder="1" applyAlignment="1">
      <alignment horizontal="center" wrapText="1"/>
    </xf>
    <xf numFmtId="0" fontId="63" fillId="0" borderId="65" xfId="0" applyFont="1" applyFill="1" applyBorder="1" applyAlignment="1">
      <alignment horizontal="center"/>
    </xf>
    <xf numFmtId="0" fontId="63" fillId="0" borderId="68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167" fontId="50" fillId="0" borderId="42" xfId="0" applyNumberFormat="1" applyFont="1" applyFill="1" applyBorder="1" applyAlignment="1">
      <alignment horizontal="center"/>
    </xf>
    <xf numFmtId="167" fontId="50" fillId="0" borderId="70" xfId="0" applyNumberFormat="1" applyFont="1" applyFill="1" applyBorder="1" applyAlignment="1">
      <alignment horizontal="center"/>
    </xf>
    <xf numFmtId="167" fontId="50" fillId="0" borderId="25" xfId="0" applyNumberFormat="1" applyFont="1" applyFill="1" applyBorder="1" applyAlignment="1">
      <alignment horizontal="center"/>
    </xf>
    <xf numFmtId="167" fontId="50" fillId="0" borderId="21" xfId="0" applyNumberFormat="1" applyFont="1" applyFill="1" applyBorder="1" applyAlignment="1">
      <alignment horizontal="center"/>
    </xf>
    <xf numFmtId="167" fontId="50" fillId="0" borderId="35" xfId="0" applyNumberFormat="1" applyFont="1" applyFill="1" applyBorder="1" applyAlignment="1">
      <alignment horizontal="center"/>
    </xf>
    <xf numFmtId="167" fontId="50" fillId="0" borderId="10" xfId="0" applyNumberFormat="1" applyFont="1" applyFill="1" applyBorder="1" applyAlignment="1">
      <alignment horizontal="center"/>
    </xf>
    <xf numFmtId="167" fontId="50" fillId="0" borderId="38" xfId="0" applyNumberFormat="1" applyFont="1" applyFill="1" applyBorder="1" applyAlignment="1">
      <alignment horizontal="center"/>
    </xf>
    <xf numFmtId="0" fontId="50" fillId="0" borderId="2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/>
    </xf>
    <xf numFmtId="167" fontId="50" fillId="0" borderId="59" xfId="0" applyNumberFormat="1" applyFont="1" applyFill="1" applyBorder="1" applyAlignment="1">
      <alignment horizontal="center"/>
    </xf>
    <xf numFmtId="167" fontId="50" fillId="0" borderId="18" xfId="0" applyNumberFormat="1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 wrapText="1"/>
    </xf>
    <xf numFmtId="0" fontId="50" fillId="0" borderId="29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0" fillId="0" borderId="33" xfId="0" applyFont="1" applyFill="1" applyBorder="1" applyAlignment="1">
      <alignment horizontal="left"/>
    </xf>
    <xf numFmtId="0" fontId="50" fillId="0" borderId="21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167" fontId="50" fillId="0" borderId="44" xfId="0" applyNumberFormat="1" applyFont="1" applyFill="1" applyBorder="1" applyAlignment="1">
      <alignment horizontal="center"/>
    </xf>
    <xf numFmtId="167" fontId="50" fillId="0" borderId="65" xfId="0" applyNumberFormat="1" applyFont="1" applyFill="1" applyBorder="1" applyAlignment="1">
      <alignment horizontal="center"/>
    </xf>
    <xf numFmtId="167" fontId="50" fillId="0" borderId="68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top" wrapText="1"/>
    </xf>
    <xf numFmtId="0" fontId="47" fillId="0" borderId="50" xfId="0" applyFont="1" applyFill="1" applyBorder="1" applyAlignment="1">
      <alignment horizontal="center" vertical="top" wrapText="1"/>
    </xf>
    <xf numFmtId="0" fontId="47" fillId="0" borderId="52" xfId="0" applyFont="1" applyFill="1" applyBorder="1" applyAlignment="1">
      <alignment horizontal="center" vertical="top" wrapText="1"/>
    </xf>
    <xf numFmtId="2" fontId="47" fillId="0" borderId="55" xfId="0" applyNumberFormat="1" applyFont="1" applyFill="1" applyBorder="1" applyAlignment="1">
      <alignment horizontal="center" vertical="center"/>
    </xf>
    <xf numFmtId="2" fontId="47" fillId="0" borderId="50" xfId="0" applyNumberFormat="1" applyFont="1" applyFill="1" applyBorder="1" applyAlignment="1">
      <alignment horizontal="center" vertical="center"/>
    </xf>
    <xf numFmtId="2" fontId="47" fillId="0" borderId="52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67" fontId="47" fillId="0" borderId="5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38" xfId="0" applyNumberFormat="1" applyFont="1" applyFill="1" applyBorder="1" applyAlignment="1">
      <alignment horizontal="center" vertical="center"/>
    </xf>
    <xf numFmtId="167" fontId="47" fillId="0" borderId="55" xfId="0" applyNumberFormat="1" applyFont="1" applyFill="1" applyBorder="1" applyAlignment="1">
      <alignment horizontal="center" vertical="center"/>
    </xf>
    <xf numFmtId="167" fontId="47" fillId="0" borderId="50" xfId="0" applyNumberFormat="1" applyFont="1" applyFill="1" applyBorder="1" applyAlignment="1">
      <alignment horizontal="center" vertical="center"/>
    </xf>
    <xf numFmtId="167" fontId="47" fillId="0" borderId="52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4" fontId="47" fillId="0" borderId="4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64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60" fillId="0" borderId="73" xfId="0" applyFont="1" applyFill="1" applyBorder="1" applyAlignment="1">
      <alignment horizontal="center" vertical="top" wrapText="1"/>
    </xf>
    <xf numFmtId="0" fontId="60" fillId="0" borderId="64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  <xf numFmtId="0" fontId="60" fillId="0" borderId="55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2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top" wrapText="1"/>
    </xf>
    <xf numFmtId="0" fontId="47" fillId="0" borderId="42" xfId="0" applyFont="1" applyFill="1" applyBorder="1" applyAlignment="1">
      <alignment horizontal="center" vertical="top" wrapText="1"/>
    </xf>
    <xf numFmtId="0" fontId="47" fillId="0" borderId="70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47" fillId="0" borderId="5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top" wrapText="1"/>
    </xf>
    <xf numFmtId="0" fontId="47" fillId="0" borderId="59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 vertical="top" wrapText="1"/>
    </xf>
    <xf numFmtId="0" fontId="47" fillId="0" borderId="65" xfId="0" applyFont="1" applyFill="1" applyBorder="1" applyAlignment="1">
      <alignment horizontal="center" vertical="top" wrapText="1"/>
    </xf>
    <xf numFmtId="0" fontId="47" fillId="0" borderId="68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0" fontId="47" fillId="0" borderId="65" xfId="0" applyFont="1" applyFill="1" applyBorder="1" applyAlignment="1">
      <alignment horizontal="center"/>
    </xf>
    <xf numFmtId="0" fontId="47" fillId="0" borderId="68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49" fontId="47" fillId="0" borderId="46" xfId="0" applyNumberFormat="1" applyFont="1" applyFill="1" applyBorder="1" applyAlignment="1">
      <alignment horizontal="center" vertical="center" wrapText="1"/>
    </xf>
    <xf numFmtId="49" fontId="47" fillId="0" borderId="62" xfId="0" applyNumberFormat="1" applyFont="1" applyFill="1" applyBorder="1" applyAlignment="1">
      <alignment horizontal="center" vertical="center" wrapText="1"/>
    </xf>
    <xf numFmtId="2" fontId="47" fillId="0" borderId="62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Fill="1" applyBorder="1" applyAlignment="1">
      <alignment horizontal="center" vertical="center" wrapText="1"/>
    </xf>
    <xf numFmtId="49" fontId="47" fillId="0" borderId="64" xfId="0" applyNumberFormat="1" applyFont="1" applyFill="1" applyBorder="1" applyAlignment="1">
      <alignment horizontal="center" vertical="center" wrapText="1"/>
    </xf>
    <xf numFmtId="2" fontId="47" fillId="0" borderId="64" xfId="0" applyNumberFormat="1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38" xfId="0" applyFont="1" applyFill="1" applyBorder="1" applyAlignment="1">
      <alignment horizontal="center" wrapText="1"/>
    </xf>
    <xf numFmtId="2" fontId="47" fillId="0" borderId="71" xfId="0" applyNumberFormat="1" applyFont="1" applyFill="1" applyBorder="1" applyAlignment="1">
      <alignment horizontal="center" vertical="center"/>
    </xf>
    <xf numFmtId="2" fontId="47" fillId="0" borderId="78" xfId="0" applyNumberFormat="1" applyFont="1" applyFill="1" applyBorder="1" applyAlignment="1">
      <alignment horizontal="center" vertical="center"/>
    </xf>
    <xf numFmtId="2" fontId="47" fillId="0" borderId="72" xfId="0" applyNumberFormat="1" applyFont="1" applyFill="1" applyBorder="1" applyAlignment="1">
      <alignment horizontal="center" vertical="center"/>
    </xf>
    <xf numFmtId="49" fontId="47" fillId="0" borderId="71" xfId="0" applyNumberFormat="1" applyFont="1" applyFill="1" applyBorder="1" applyAlignment="1">
      <alignment horizontal="center" vertical="center" wrapText="1"/>
    </xf>
    <xf numFmtId="49" fontId="47" fillId="0" borderId="78" xfId="0" applyNumberFormat="1" applyFont="1" applyFill="1" applyBorder="1" applyAlignment="1">
      <alignment horizontal="center" vertical="center" wrapText="1"/>
    </xf>
    <xf numFmtId="2" fontId="47" fillId="0" borderId="78" xfId="0" applyNumberFormat="1" applyFont="1" applyFill="1" applyBorder="1" applyAlignment="1">
      <alignment horizontal="center" vertical="center" wrapText="1"/>
    </xf>
    <xf numFmtId="0" fontId="47" fillId="0" borderId="78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2" fontId="47" fillId="0" borderId="65" xfId="0" applyNumberFormat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2" fontId="47" fillId="0" borderId="64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vertical="top" wrapText="1"/>
    </xf>
  </cellXfs>
  <cellStyles count="37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038237490063431E-3"/>
                  <c:y val="-8.3575189131440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диаграмма!$AN$27:$AV$27</c:f>
              <c:strCache>
                <c:ptCount val="9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</c:strCache>
            </c:strRef>
          </c:cat>
          <c:val>
            <c:numRef>
              <c:f>диаграмма!$AN$28:$AV$28</c:f>
              <c:numCache>
                <c:formatCode>#,##0</c:formatCode>
                <c:ptCount val="9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376486338157102E-3"/>
                  <c:y val="-1.16018402134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диаграмма!$AN$27:$AV$27</c:f>
              <c:strCache>
                <c:ptCount val="9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</c:strCache>
            </c:strRef>
          </c:cat>
          <c:val>
            <c:numRef>
              <c:f>диаграмма!$AN$29:$AV$29</c:f>
              <c:numCache>
                <c:formatCode>#,##0</c:formatCode>
                <c:ptCount val="9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1616"/>
        <c:axId val="34082176"/>
      </c:lineChart>
      <c:catAx>
        <c:axId val="3408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34082176"/>
        <c:crosses val="autoZero"/>
        <c:auto val="1"/>
        <c:lblAlgn val="ctr"/>
        <c:lblOffset val="100"/>
        <c:noMultiLvlLbl val="0"/>
      </c:catAx>
      <c:valAx>
        <c:axId val="34082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08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3136118197417E-3"/>
                  <c:y val="1.17407631738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4652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347130256650134E-3"/>
                  <c:y val="1.519657980896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005888"/>
        <c:axId val="160006448"/>
      </c:lineChart>
      <c:catAx>
        <c:axId val="1600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00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0644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00588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300018242495488E-3"/>
                  <c:y val="-5.3358345224385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499062176909856E-2"/>
                  <c:y val="4.656997500678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382535865694748E-2"/>
                  <c:y val="-3.93035618202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54340886726354E-2"/>
                  <c:y val="-3.371376697059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61214998728525E-2"/>
                  <c:y val="-3.534023347810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418957548367481E-2"/>
                  <c:y val="-2.9776848368344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1807856308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490195927049212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572048"/>
        <c:axId val="158572608"/>
      </c:lineChart>
      <c:catAx>
        <c:axId val="15857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85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72608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85720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082022162237103E-2"/>
                  <c:y val="3.264299740164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576528"/>
        <c:axId val="158577088"/>
      </c:lineChart>
      <c:catAx>
        <c:axId val="1585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85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77088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857652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6749650535992E-3"/>
                  <c:y val="-2.24688060667343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051632"/>
        <c:axId val="159052192"/>
      </c:lineChart>
      <c:catAx>
        <c:axId val="15905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05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052192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0516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055552"/>
        <c:axId val="159056112"/>
        <c:axId val="0"/>
      </c:bar3DChart>
      <c:catAx>
        <c:axId val="1590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05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05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05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897792"/>
        <c:axId val="158898352"/>
        <c:axId val="0"/>
      </c:bar3DChart>
      <c:catAx>
        <c:axId val="1588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889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89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889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2014-2015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7710437710437715E-2"/>
                  <c:y val="-3.8857142857142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32323232351E-2"/>
                  <c:y val="-2.51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32323232351E-2"/>
                  <c:y val="-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16835016835064E-2"/>
                  <c:y val="-3.428571428571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29629629679E-2"/>
                  <c:y val="-2.51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835016835016E-2"/>
                  <c:y val="-2.9714285714285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710437710437708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37710437708E-2"/>
                  <c:y val="-3.2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39057239054E-2"/>
                  <c:y val="-2.7428751406074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41750841851E-2"/>
                  <c:y val="-2.742857142857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48484848485E-2"/>
                  <c:y val="-2.742857142857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3299663299663203E-2"/>
                  <c:y val="-4.5714285714285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  <c:pt idx="9" formatCode="0.0">
                  <c:v>106.01</c:v>
                </c:pt>
                <c:pt idx="10">
                  <c:v>106.7</c:v>
                </c:pt>
                <c:pt idx="11" formatCode="0.0">
                  <c:v>109.46</c:v>
                </c:pt>
              </c:numCache>
            </c:numRef>
          </c:val>
          <c:smooth val="0"/>
        </c:ser>
        <c:ser>
          <c:idx val="1"/>
          <c:order val="1"/>
          <c:tx>
            <c:v>2015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7643097643098E-2"/>
                  <c:y val="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29629629629856E-2"/>
                  <c:y val="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31649831650122E-2"/>
                  <c:y val="-3.428571428571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444444444444432E-2"/>
                  <c:y val="-3.428571428571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363636363636362E-2"/>
                  <c:y val="-3.428571428571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750841750841802E-2"/>
                  <c:y val="-2.742857142857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#\ ##0.0</c:formatCode>
                <c:ptCount val="12"/>
                <c:pt idx="0" formatCode="General">
                  <c:v>103.4</c:v>
                </c:pt>
                <c:pt idx="1">
                  <c:v>105.29</c:v>
                </c:pt>
                <c:pt idx="2" formatCode="General">
                  <c:v>106.5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01152"/>
        <c:axId val="158901712"/>
      </c:lineChart>
      <c:catAx>
        <c:axId val="1589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58901712"/>
        <c:crosses val="autoZero"/>
        <c:auto val="1"/>
        <c:lblAlgn val="ctr"/>
        <c:lblOffset val="100"/>
        <c:noMultiLvlLbl val="0"/>
      </c:catAx>
      <c:valAx>
        <c:axId val="158901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901152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987872"/>
        <c:axId val="157988432"/>
        <c:axId val="0"/>
      </c:bar3DChart>
      <c:catAx>
        <c:axId val="1579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98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98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987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991232"/>
        <c:axId val="157991792"/>
        <c:axId val="0"/>
      </c:bar3DChart>
      <c:catAx>
        <c:axId val="1579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99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99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99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образование - 21,7%
(2014г. - 21,1%)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- 32,3%
(2014г. - 32,5%)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- 29,0%
(2014г. - 31,7%)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- 15,6%
(2014г. - 14,7%)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-1,4%
(2014г. - 0%)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21.7</c:v>
                </c:pt>
                <c:pt idx="1">
                  <c:v>32.299999999999997</c:v>
                </c:pt>
                <c:pt idx="2">
                  <c:v>29</c:v>
                </c:pt>
                <c:pt idx="3">
                  <c:v>15.6</c:v>
                </c:pt>
                <c:pt idx="4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01.04.2014г.</c:v>
                </c:pt>
                <c:pt idx="1">
                  <c:v>на 01.04.2015г.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54.3</c:v>
                </c:pt>
                <c:pt idx="1">
                  <c:v>43.6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01.04.2014г.</c:v>
                </c:pt>
                <c:pt idx="1">
                  <c:v>на 01.04.2015г.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45.7</c:v>
                </c:pt>
                <c:pt idx="1">
                  <c:v>56.4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4086656"/>
        <c:axId val="34087216"/>
        <c:axId val="0"/>
      </c:bar3DChart>
      <c:catAx>
        <c:axId val="3408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408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872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408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01.04.2014г.</c:v>
                </c:pt>
                <c:pt idx="1">
                  <c:v>на 01.04.2015г.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42.3</c:v>
                </c:pt>
                <c:pt idx="1">
                  <c:v>36.200000000000003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01.04.2014г.</c:v>
                </c:pt>
                <c:pt idx="1">
                  <c:v>на 01.04.2015г.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30.9</c:v>
                </c:pt>
                <c:pt idx="1">
                  <c:v>33.799999999999997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01.04.2014г.</c:v>
                </c:pt>
                <c:pt idx="1">
                  <c:v>на 01.04.2015г.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26.8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358864"/>
        <c:axId val="156359424"/>
        <c:axId val="0"/>
      </c:bar3DChart>
      <c:catAx>
        <c:axId val="15635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63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5942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5635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3774.34</c:v>
                </c:pt>
                <c:pt idx="1">
                  <c:v>4141.03</c:v>
                </c:pt>
                <c:pt idx="2">
                  <c:v>5163.38</c:v>
                </c:pt>
                <c:pt idx="3">
                  <c:v>5384.65</c:v>
                </c:pt>
                <c:pt idx="4">
                  <c:v>5490.64</c:v>
                </c:pt>
                <c:pt idx="5">
                  <c:v>5698.93</c:v>
                </c:pt>
                <c:pt idx="6">
                  <c:v>6125.19</c:v>
                </c:pt>
                <c:pt idx="7">
                  <c:v>6435.94</c:v>
                </c:pt>
                <c:pt idx="8">
                  <c:v>8084.48</c:v>
                </c:pt>
              </c:numCache>
            </c:numRef>
          </c:val>
        </c:ser>
        <c:ser>
          <c:idx val="1"/>
          <c:order val="1"/>
          <c:tx>
            <c:v>2014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3080.39</c:v>
                </c:pt>
                <c:pt idx="1">
                  <c:v>3387.96</c:v>
                </c:pt>
                <c:pt idx="2">
                  <c:v>4714.9799999999996</c:v>
                </c:pt>
                <c:pt idx="3">
                  <c:v>4643.05</c:v>
                </c:pt>
                <c:pt idx="4">
                  <c:v>4909.3900000000003</c:v>
                </c:pt>
                <c:pt idx="5">
                  <c:v>4763.34</c:v>
                </c:pt>
                <c:pt idx="6">
                  <c:v>5452.63</c:v>
                </c:pt>
                <c:pt idx="7">
                  <c:v>5605.12</c:v>
                </c:pt>
                <c:pt idx="8">
                  <c:v>7828.15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5973536"/>
        <c:axId val="155974096"/>
      </c:barChart>
      <c:catAx>
        <c:axId val="15597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97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74096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597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2017584"/>
        <c:axId val="142018144"/>
        <c:axId val="0"/>
      </c:bar3DChart>
      <c:catAx>
        <c:axId val="14201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20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201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592752"/>
        <c:axId val="159593312"/>
      </c:lineChart>
      <c:catAx>
        <c:axId val="15959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9331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275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72757890391521E-2"/>
                  <c:y val="-3.546231273774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9698987121805E-2"/>
                  <c:y val="-2.8252156353219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597232"/>
        <c:axId val="159597792"/>
      </c:lineChart>
      <c:catAx>
        <c:axId val="15959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97792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723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001968"/>
        <c:axId val="160002528"/>
        <c:axId val="0"/>
      </c:bar3DChart>
      <c:catAx>
        <c:axId val="16000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0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001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21167</xdr:rowOff>
    </xdr:from>
    <xdr:to>
      <xdr:col>10</xdr:col>
      <xdr:colOff>603249</xdr:colOff>
      <xdr:row>125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126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W131"/>
  <sheetViews>
    <sheetView zoomScale="90" zoomScaleNormal="90" workbookViewId="0">
      <selection activeCell="F87" sqref="F87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5" width="18.28515625" style="2" customWidth="1"/>
    <col min="76" max="76" width="74.140625" style="2" customWidth="1"/>
    <col min="77" max="16384" width="9.140625" style="2"/>
  </cols>
  <sheetData>
    <row r="1" spans="1:75" ht="27.75" customHeight="1" x14ac:dyDescent="0.4">
      <c r="A1" s="98" t="s">
        <v>56</v>
      </c>
      <c r="B1" s="101" t="s">
        <v>532</v>
      </c>
      <c r="C1" s="101" t="s">
        <v>533</v>
      </c>
      <c r="D1" s="99"/>
      <c r="F1" s="100"/>
    </row>
    <row r="2" spans="1:75" ht="16.5" x14ac:dyDescent="0.25">
      <c r="A2" s="85"/>
      <c r="B2" s="702"/>
      <c r="C2" s="84"/>
      <c r="D2" s="86"/>
      <c r="E2" s="3"/>
      <c r="BU2" s="203" t="s">
        <v>443</v>
      </c>
      <c r="BV2" s="203"/>
      <c r="BW2" s="203"/>
    </row>
    <row r="10" spans="1:75" ht="17.25" thickBot="1" x14ac:dyDescent="0.3">
      <c r="A10" s="87"/>
      <c r="B10" s="88"/>
      <c r="C10" s="8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90"/>
    </row>
    <row r="11" spans="1:75" ht="16.5" x14ac:dyDescent="0.25">
      <c r="A11" s="527" t="s">
        <v>35</v>
      </c>
      <c r="B11" s="528" t="str">
        <f>B1</f>
        <v>на 01.04.2014г.</v>
      </c>
      <c r="C11" s="529" t="str">
        <f>C1</f>
        <v>на 01.04.2015г.</v>
      </c>
      <c r="D11" s="86"/>
      <c r="AZ11" s="710" t="s">
        <v>310</v>
      </c>
      <c r="BA11" s="710"/>
      <c r="BB11" s="710"/>
      <c r="BC11" s="710"/>
    </row>
    <row r="12" spans="1:75" ht="15.75" customHeight="1" x14ac:dyDescent="0.2">
      <c r="A12" s="530"/>
      <c r="B12" s="159"/>
      <c r="C12" s="531"/>
      <c r="P12" s="91"/>
    </row>
    <row r="13" spans="1:75" ht="16.5" x14ac:dyDescent="0.25">
      <c r="A13" s="532" t="s">
        <v>106</v>
      </c>
      <c r="B13" s="533">
        <v>54.3</v>
      </c>
      <c r="C13" s="704">
        <v>43.6</v>
      </c>
      <c r="D13" s="86"/>
      <c r="P13" s="3"/>
    </row>
    <row r="14" spans="1:75" ht="17.25" thickBot="1" x14ac:dyDescent="0.3">
      <c r="A14" s="534" t="s">
        <v>107</v>
      </c>
      <c r="B14" s="535">
        <v>45.7</v>
      </c>
      <c r="C14" s="536">
        <v>56.4</v>
      </c>
      <c r="P14" s="3"/>
    </row>
    <row r="15" spans="1:75" ht="17.25" thickBot="1" x14ac:dyDescent="0.3">
      <c r="A15" s="537"/>
      <c r="B15" s="538">
        <f>B14+B13</f>
        <v>100</v>
      </c>
      <c r="C15" s="539">
        <f>C14+C13</f>
        <v>100</v>
      </c>
      <c r="P15" s="3"/>
    </row>
    <row r="16" spans="1:75" ht="16.5" x14ac:dyDescent="0.25">
      <c r="A16" s="537" t="s">
        <v>36</v>
      </c>
      <c r="B16" s="540" t="str">
        <f>B1</f>
        <v>на 01.04.2014г.</v>
      </c>
      <c r="C16" s="541" t="str">
        <f>C1</f>
        <v>на 01.04.2015г.</v>
      </c>
      <c r="D16" s="86"/>
      <c r="P16" s="3"/>
    </row>
    <row r="17" spans="1:48" ht="16.5" x14ac:dyDescent="0.25">
      <c r="A17" s="542" t="s">
        <v>108</v>
      </c>
      <c r="B17" s="703">
        <v>42.3</v>
      </c>
      <c r="C17" s="704">
        <v>36.200000000000003</v>
      </c>
      <c r="D17" s="86"/>
      <c r="P17" s="3"/>
    </row>
    <row r="18" spans="1:48" ht="16.5" x14ac:dyDescent="0.25">
      <c r="A18" s="542" t="s">
        <v>109</v>
      </c>
      <c r="B18" s="703">
        <v>30.9</v>
      </c>
      <c r="C18" s="704">
        <v>33.799999999999997</v>
      </c>
      <c r="D18" s="86"/>
      <c r="P18" s="3"/>
    </row>
    <row r="19" spans="1:48" ht="17.25" thickBot="1" x14ac:dyDescent="0.3">
      <c r="A19" s="543" t="s">
        <v>110</v>
      </c>
      <c r="B19" s="544">
        <v>26.8</v>
      </c>
      <c r="C19" s="536">
        <v>30</v>
      </c>
      <c r="D19" s="86"/>
      <c r="P19" s="3"/>
    </row>
    <row r="20" spans="1:48" ht="16.5" x14ac:dyDescent="0.25">
      <c r="A20" s="545"/>
      <c r="B20" s="538">
        <f>B17+B18+B19</f>
        <v>99.999999999999986</v>
      </c>
      <c r="C20" s="539">
        <f>C17+C18+C19</f>
        <v>100</v>
      </c>
      <c r="D20" s="86"/>
      <c r="P20" s="3"/>
    </row>
    <row r="21" spans="1:48" ht="15.75" x14ac:dyDescent="0.25">
      <c r="A21" s="546" t="s">
        <v>173</v>
      </c>
      <c r="B21" s="547">
        <v>21.1</v>
      </c>
      <c r="C21" s="548">
        <v>21.7</v>
      </c>
      <c r="D21" s="7"/>
    </row>
    <row r="22" spans="1:48" ht="16.5" x14ac:dyDescent="0.25">
      <c r="A22" s="546" t="s">
        <v>174</v>
      </c>
      <c r="B22" s="547">
        <v>32.5</v>
      </c>
      <c r="C22" s="548">
        <v>32.299999999999997</v>
      </c>
      <c r="D22" s="1"/>
      <c r="E22" s="83"/>
    </row>
    <row r="23" spans="1:48" ht="16.5" x14ac:dyDescent="0.25">
      <c r="A23" s="546" t="s">
        <v>143</v>
      </c>
      <c r="B23" s="547">
        <v>31.7</v>
      </c>
      <c r="C23" s="548">
        <v>29</v>
      </c>
      <c r="D23" s="1"/>
      <c r="E23" s="83"/>
    </row>
    <row r="24" spans="1:48" ht="16.5" x14ac:dyDescent="0.25">
      <c r="A24" s="546" t="s">
        <v>371</v>
      </c>
      <c r="B24" s="547">
        <v>14.7</v>
      </c>
      <c r="C24" s="548">
        <v>15.6</v>
      </c>
      <c r="D24" s="1"/>
      <c r="E24" s="83"/>
    </row>
    <row r="25" spans="1:48" ht="16.5" thickBot="1" x14ac:dyDescent="0.3">
      <c r="A25" s="549" t="s">
        <v>298</v>
      </c>
      <c r="B25" s="550">
        <v>0</v>
      </c>
      <c r="C25" s="551">
        <v>1.4</v>
      </c>
      <c r="D25" s="7"/>
    </row>
    <row r="26" spans="1:48" ht="17.25" thickBot="1" x14ac:dyDescent="0.25">
      <c r="B26" s="158">
        <f>B21+B22+B23+B24+B25</f>
        <v>100</v>
      </c>
      <c r="C26" s="158">
        <f>C21+C22+C23+C24+C25</f>
        <v>100</v>
      </c>
      <c r="D26" s="1"/>
      <c r="E26" s="84"/>
    </row>
    <row r="27" spans="1:48" x14ac:dyDescent="0.2">
      <c r="G27" s="340"/>
      <c r="H27" s="341" t="s">
        <v>253</v>
      </c>
      <c r="I27" s="341" t="s">
        <v>254</v>
      </c>
      <c r="J27" s="341" t="s">
        <v>255</v>
      </c>
      <c r="K27" s="341" t="s">
        <v>256</v>
      </c>
      <c r="L27" s="341" t="s">
        <v>257</v>
      </c>
      <c r="M27" s="341" t="s">
        <v>258</v>
      </c>
      <c r="N27" s="341" t="s">
        <v>259</v>
      </c>
      <c r="O27" s="341" t="s">
        <v>260</v>
      </c>
      <c r="P27" s="341" t="s">
        <v>261</v>
      </c>
      <c r="Q27" s="341" t="s">
        <v>262</v>
      </c>
      <c r="R27" s="341" t="s">
        <v>263</v>
      </c>
      <c r="S27" s="341" t="s">
        <v>264</v>
      </c>
      <c r="T27" s="341" t="s">
        <v>265</v>
      </c>
      <c r="U27" s="341" t="s">
        <v>266</v>
      </c>
      <c r="V27" s="341" t="s">
        <v>267</v>
      </c>
      <c r="W27" s="341" t="s">
        <v>268</v>
      </c>
      <c r="X27" s="341" t="s">
        <v>269</v>
      </c>
      <c r="Y27" s="341" t="s">
        <v>270</v>
      </c>
      <c r="Z27" s="341" t="s">
        <v>271</v>
      </c>
      <c r="AA27" s="341" t="s">
        <v>272</v>
      </c>
      <c r="AB27" s="341" t="s">
        <v>273</v>
      </c>
      <c r="AC27" s="341" t="s">
        <v>274</v>
      </c>
      <c r="AD27" s="341" t="s">
        <v>275</v>
      </c>
      <c r="AE27" s="341" t="s">
        <v>276</v>
      </c>
      <c r="AF27" s="341" t="s">
        <v>277</v>
      </c>
      <c r="AG27" s="341" t="s">
        <v>278</v>
      </c>
      <c r="AH27" s="342" t="s">
        <v>279</v>
      </c>
      <c r="AI27" s="342" t="s">
        <v>281</v>
      </c>
      <c r="AJ27" s="342" t="s">
        <v>284</v>
      </c>
      <c r="AK27" s="342" t="s">
        <v>285</v>
      </c>
      <c r="AL27" s="342" t="s">
        <v>288</v>
      </c>
      <c r="AM27" s="342" t="s">
        <v>289</v>
      </c>
      <c r="AN27" s="342" t="s">
        <v>299</v>
      </c>
      <c r="AO27" s="342" t="s">
        <v>301</v>
      </c>
      <c r="AP27" s="343" t="s">
        <v>307</v>
      </c>
      <c r="AQ27" s="343" t="s">
        <v>350</v>
      </c>
      <c r="AR27" s="343" t="s">
        <v>370</v>
      </c>
      <c r="AS27" s="343" t="s">
        <v>378</v>
      </c>
      <c r="AT27" s="343" t="s">
        <v>387</v>
      </c>
      <c r="AU27" s="343" t="s">
        <v>413</v>
      </c>
      <c r="AV27" s="343" t="s">
        <v>494</v>
      </c>
    </row>
    <row r="28" spans="1:48" ht="16.5" x14ac:dyDescent="0.2">
      <c r="G28" s="344" t="s">
        <v>66</v>
      </c>
      <c r="H28" s="345">
        <v>697</v>
      </c>
      <c r="I28" s="345">
        <v>675</v>
      </c>
      <c r="J28" s="345">
        <v>619</v>
      </c>
      <c r="K28" s="345">
        <v>826</v>
      </c>
      <c r="L28" s="345">
        <v>655</v>
      </c>
      <c r="M28" s="345">
        <v>815</v>
      </c>
      <c r="N28" s="345">
        <v>681</v>
      </c>
      <c r="O28" s="345">
        <v>1011</v>
      </c>
      <c r="P28" s="345">
        <v>862</v>
      </c>
      <c r="Q28" s="345">
        <v>865</v>
      </c>
      <c r="R28" s="345">
        <v>903</v>
      </c>
      <c r="S28" s="345">
        <v>829</v>
      </c>
      <c r="T28" s="345">
        <v>957</v>
      </c>
      <c r="U28" s="345">
        <v>1049</v>
      </c>
      <c r="V28" s="345">
        <v>1015</v>
      </c>
      <c r="W28" s="345">
        <v>1149</v>
      </c>
      <c r="X28" s="345">
        <v>601</v>
      </c>
      <c r="Y28" s="345">
        <v>1069</v>
      </c>
      <c r="Z28" s="345">
        <v>939</v>
      </c>
      <c r="AA28" s="345">
        <v>552</v>
      </c>
      <c r="AB28" s="345">
        <v>855</v>
      </c>
      <c r="AC28" s="345">
        <v>976</v>
      </c>
      <c r="AD28" s="345">
        <v>1392</v>
      </c>
      <c r="AE28" s="345">
        <v>1125</v>
      </c>
      <c r="AF28" s="345">
        <v>2202</v>
      </c>
      <c r="AG28" s="345">
        <v>2004</v>
      </c>
      <c r="AH28" s="346">
        <v>2503</v>
      </c>
      <c r="AI28" s="346">
        <v>2952</v>
      </c>
      <c r="AJ28" s="346">
        <v>2754</v>
      </c>
      <c r="AK28" s="346">
        <v>2585</v>
      </c>
      <c r="AL28" s="346">
        <v>2679</v>
      </c>
      <c r="AM28" s="346">
        <v>2969</v>
      </c>
      <c r="AN28" s="346">
        <v>2849</v>
      </c>
      <c r="AO28" s="346">
        <v>2109</v>
      </c>
      <c r="AP28" s="300">
        <v>3192</v>
      </c>
      <c r="AQ28" s="300">
        <v>2858</v>
      </c>
      <c r="AR28" s="300">
        <v>2252</v>
      </c>
      <c r="AS28" s="300">
        <v>3554</v>
      </c>
      <c r="AT28" s="300">
        <v>2982</v>
      </c>
      <c r="AU28" s="300">
        <v>3268</v>
      </c>
      <c r="AV28" s="300">
        <v>2336</v>
      </c>
    </row>
    <row r="29" spans="1:48" ht="16.5" x14ac:dyDescent="0.2">
      <c r="G29" s="344" t="s">
        <v>67</v>
      </c>
      <c r="H29" s="345">
        <v>1383</v>
      </c>
      <c r="I29" s="345">
        <v>1752</v>
      </c>
      <c r="J29" s="345">
        <v>2669</v>
      </c>
      <c r="K29" s="345">
        <v>2226</v>
      </c>
      <c r="L29" s="345">
        <v>1365</v>
      </c>
      <c r="M29" s="345">
        <v>1856</v>
      </c>
      <c r="N29" s="345">
        <v>2686</v>
      </c>
      <c r="O29" s="345">
        <v>2182</v>
      </c>
      <c r="P29" s="345">
        <v>1672</v>
      </c>
      <c r="Q29" s="345">
        <v>1752</v>
      </c>
      <c r="R29" s="345">
        <v>2555</v>
      </c>
      <c r="S29" s="345">
        <v>1755</v>
      </c>
      <c r="T29" s="345">
        <v>1600</v>
      </c>
      <c r="U29" s="345">
        <v>1821</v>
      </c>
      <c r="V29" s="345">
        <v>2705</v>
      </c>
      <c r="W29" s="345">
        <v>1746</v>
      </c>
      <c r="X29" s="345">
        <v>1356</v>
      </c>
      <c r="Y29" s="345">
        <v>1657</v>
      </c>
      <c r="Z29" s="345">
        <v>2159</v>
      </c>
      <c r="AA29" s="345">
        <v>1580</v>
      </c>
      <c r="AB29" s="345">
        <v>1256</v>
      </c>
      <c r="AC29" s="345">
        <v>1748</v>
      </c>
      <c r="AD29" s="345">
        <v>2311</v>
      </c>
      <c r="AE29" s="345">
        <v>1681</v>
      </c>
      <c r="AF29" s="345">
        <v>1486</v>
      </c>
      <c r="AG29" s="345">
        <v>2039</v>
      </c>
      <c r="AH29" s="346">
        <v>2667</v>
      </c>
      <c r="AI29" s="346">
        <v>2687</v>
      </c>
      <c r="AJ29" s="346">
        <v>2181</v>
      </c>
      <c r="AK29" s="346">
        <v>2695</v>
      </c>
      <c r="AL29" s="346">
        <v>3950</v>
      </c>
      <c r="AM29" s="346">
        <v>3372</v>
      </c>
      <c r="AN29" s="346">
        <v>2664</v>
      </c>
      <c r="AO29" s="346">
        <v>3291</v>
      </c>
      <c r="AP29" s="300">
        <v>4263</v>
      </c>
      <c r="AQ29" s="300">
        <v>3654</v>
      </c>
      <c r="AR29" s="300">
        <v>3012</v>
      </c>
      <c r="AS29" s="300">
        <v>3149</v>
      </c>
      <c r="AT29" s="300">
        <v>4063</v>
      </c>
      <c r="AU29" s="300">
        <v>3870</v>
      </c>
      <c r="AV29" s="300">
        <v>2735</v>
      </c>
    </row>
    <row r="30" spans="1:48" ht="17.25" thickBot="1" x14ac:dyDescent="0.25">
      <c r="G30" s="347" t="s">
        <v>280</v>
      </c>
      <c r="H30" s="348">
        <f t="shared" ref="H30:Y30" si="0">H29-H28</f>
        <v>686</v>
      </c>
      <c r="I30" s="348">
        <f t="shared" si="0"/>
        <v>1077</v>
      </c>
      <c r="J30" s="348">
        <f t="shared" si="0"/>
        <v>2050</v>
      </c>
      <c r="K30" s="348">
        <f t="shared" si="0"/>
        <v>1400</v>
      </c>
      <c r="L30" s="348">
        <f t="shared" si="0"/>
        <v>710</v>
      </c>
      <c r="M30" s="348">
        <f t="shared" si="0"/>
        <v>1041</v>
      </c>
      <c r="N30" s="348">
        <f t="shared" si="0"/>
        <v>2005</v>
      </c>
      <c r="O30" s="348">
        <f t="shared" si="0"/>
        <v>1171</v>
      </c>
      <c r="P30" s="348">
        <f t="shared" si="0"/>
        <v>810</v>
      </c>
      <c r="Q30" s="348">
        <f t="shared" si="0"/>
        <v>887</v>
      </c>
      <c r="R30" s="348">
        <f t="shared" si="0"/>
        <v>1652</v>
      </c>
      <c r="S30" s="348">
        <f t="shared" si="0"/>
        <v>926</v>
      </c>
      <c r="T30" s="348">
        <f t="shared" si="0"/>
        <v>643</v>
      </c>
      <c r="U30" s="348">
        <f t="shared" si="0"/>
        <v>772</v>
      </c>
      <c r="V30" s="348">
        <f t="shared" si="0"/>
        <v>1690</v>
      </c>
      <c r="W30" s="348">
        <f t="shared" si="0"/>
        <v>597</v>
      </c>
      <c r="X30" s="348">
        <f t="shared" si="0"/>
        <v>755</v>
      </c>
      <c r="Y30" s="348">
        <f t="shared" si="0"/>
        <v>588</v>
      </c>
      <c r="Z30" s="348">
        <f>Z28-Z29</f>
        <v>-1220</v>
      </c>
      <c r="AA30" s="348">
        <f t="shared" ref="AA30:AM30" si="1">AA28-AA29</f>
        <v>-1028</v>
      </c>
      <c r="AB30" s="348">
        <f t="shared" si="1"/>
        <v>-401</v>
      </c>
      <c r="AC30" s="348">
        <f t="shared" si="1"/>
        <v>-772</v>
      </c>
      <c r="AD30" s="348">
        <f t="shared" si="1"/>
        <v>-919</v>
      </c>
      <c r="AE30" s="348">
        <f t="shared" si="1"/>
        <v>-556</v>
      </c>
      <c r="AF30" s="348">
        <f t="shared" si="1"/>
        <v>716</v>
      </c>
      <c r="AG30" s="348">
        <f t="shared" si="1"/>
        <v>-35</v>
      </c>
      <c r="AH30" s="349">
        <f t="shared" si="1"/>
        <v>-164</v>
      </c>
      <c r="AI30" s="349">
        <f t="shared" si="1"/>
        <v>265</v>
      </c>
      <c r="AJ30" s="349">
        <f t="shared" si="1"/>
        <v>573</v>
      </c>
      <c r="AK30" s="349">
        <f t="shared" si="1"/>
        <v>-110</v>
      </c>
      <c r="AL30" s="349">
        <f t="shared" si="1"/>
        <v>-1271</v>
      </c>
      <c r="AM30" s="349">
        <f t="shared" si="1"/>
        <v>-403</v>
      </c>
      <c r="AN30" s="349">
        <f t="shared" ref="AN30:AS30" si="2">AN28-AN29</f>
        <v>185</v>
      </c>
      <c r="AO30" s="349">
        <f t="shared" si="2"/>
        <v>-1182</v>
      </c>
      <c r="AP30" s="350">
        <f t="shared" si="2"/>
        <v>-1071</v>
      </c>
      <c r="AQ30" s="350">
        <f t="shared" si="2"/>
        <v>-796</v>
      </c>
      <c r="AR30" s="350">
        <f t="shared" si="2"/>
        <v>-760</v>
      </c>
      <c r="AS30" s="350">
        <f t="shared" si="2"/>
        <v>405</v>
      </c>
      <c r="AT30" s="350">
        <f t="shared" ref="AT30:AU30" si="3">AT28-AT29</f>
        <v>-1081</v>
      </c>
      <c r="AU30" s="350">
        <f t="shared" si="3"/>
        <v>-602</v>
      </c>
      <c r="AV30" s="350">
        <f t="shared" ref="AV30" si="4">AV28-AV29</f>
        <v>-399</v>
      </c>
    </row>
    <row r="32" spans="1:48" x14ac:dyDescent="0.2">
      <c r="A32" s="4"/>
      <c r="B32" s="4"/>
    </row>
    <row r="33" spans="4:47" ht="15.75" customHeight="1" x14ac:dyDescent="0.2"/>
    <row r="34" spans="4:47" ht="15.75" customHeight="1" x14ac:dyDescent="0.2"/>
    <row r="35" spans="4:47" x14ac:dyDescent="0.2">
      <c r="AT35" s="35"/>
      <c r="AU35" s="35"/>
    </row>
    <row r="36" spans="4:47" x14ac:dyDescent="0.2">
      <c r="AT36" s="35"/>
      <c r="AU36" s="35"/>
    </row>
    <row r="41" spans="4:47" x14ac:dyDescent="0.2">
      <c r="E41" s="4"/>
      <c r="F41" s="4"/>
      <c r="G41" s="4"/>
    </row>
    <row r="42" spans="4:47" x14ac:dyDescent="0.2">
      <c r="E42" s="4"/>
      <c r="F42" s="4"/>
      <c r="G42" s="4"/>
    </row>
    <row r="43" spans="4:47" ht="16.5" x14ac:dyDescent="0.2">
      <c r="E43" s="29"/>
    </row>
    <row r="44" spans="4:47" ht="17.25" customHeight="1" x14ac:dyDescent="0.25">
      <c r="D44" s="5"/>
      <c r="E44" s="5"/>
    </row>
    <row r="45" spans="4:47" ht="16.5" x14ac:dyDescent="0.25">
      <c r="D45" s="5"/>
      <c r="E45" s="29"/>
    </row>
    <row r="46" spans="4:47" ht="16.5" x14ac:dyDescent="0.25">
      <c r="D46" s="29"/>
      <c r="E46" s="5"/>
    </row>
    <row r="47" spans="4:47" ht="16.5" x14ac:dyDescent="0.25">
      <c r="D47" s="29"/>
      <c r="E47" s="5"/>
    </row>
    <row r="48" spans="4:47" ht="16.5" x14ac:dyDescent="0.25">
      <c r="D48" s="5"/>
      <c r="E48" s="4"/>
      <c r="F48" s="103"/>
    </row>
    <row r="49" spans="4:5" ht="16.5" x14ac:dyDescent="0.25">
      <c r="D49" s="5"/>
      <c r="E49" s="4"/>
    </row>
    <row r="72" spans="1:10" ht="13.5" thickBot="1" x14ac:dyDescent="0.25"/>
    <row r="73" spans="1:10" ht="30.75" customHeight="1" thickBot="1" x14ac:dyDescent="0.3">
      <c r="A73" s="569" t="s">
        <v>26</v>
      </c>
      <c r="B73" s="570" t="s">
        <v>535</v>
      </c>
      <c r="C73" s="571" t="s">
        <v>536</v>
      </c>
      <c r="D73" s="76"/>
      <c r="E73" s="76"/>
    </row>
    <row r="74" spans="1:10" ht="13.5" customHeight="1" x14ac:dyDescent="0.25">
      <c r="A74" s="572"/>
      <c r="B74" s="573"/>
      <c r="C74" s="574"/>
      <c r="D74" s="76"/>
      <c r="E74" s="76"/>
      <c r="G74" s="63"/>
    </row>
    <row r="75" spans="1:10" s="15" customFormat="1" ht="15.75" x14ac:dyDescent="0.25">
      <c r="A75" s="566" t="s">
        <v>409</v>
      </c>
      <c r="B75" s="577">
        <v>3774.34</v>
      </c>
      <c r="C75" s="577">
        <v>3080.39</v>
      </c>
      <c r="D75" s="76"/>
      <c r="E75" s="128"/>
      <c r="G75" s="65"/>
      <c r="I75" s="66"/>
      <c r="J75" s="67"/>
    </row>
    <row r="76" spans="1:10" s="15" customFormat="1" ht="16.5" customHeight="1" x14ac:dyDescent="0.25">
      <c r="A76" s="566" t="s">
        <v>57</v>
      </c>
      <c r="B76" s="577">
        <v>4141.03</v>
      </c>
      <c r="C76" s="577">
        <v>3387.96</v>
      </c>
      <c r="D76" s="76"/>
      <c r="E76" s="129"/>
      <c r="G76" s="65"/>
      <c r="I76" s="66"/>
      <c r="J76" s="67"/>
    </row>
    <row r="77" spans="1:10" s="15" customFormat="1" ht="15.75" x14ac:dyDescent="0.25">
      <c r="A77" s="566" t="s">
        <v>448</v>
      </c>
      <c r="B77" s="577">
        <v>5163.38</v>
      </c>
      <c r="C77" s="577">
        <v>4714.9799999999996</v>
      </c>
      <c r="D77" s="76"/>
      <c r="E77" s="128"/>
      <c r="G77" s="65"/>
      <c r="I77" s="66"/>
      <c r="J77" s="67"/>
    </row>
    <row r="78" spans="1:10" s="15" customFormat="1" ht="15.75" x14ac:dyDescent="0.25">
      <c r="A78" s="566" t="s">
        <v>144</v>
      </c>
      <c r="B78" s="577">
        <v>5384.65</v>
      </c>
      <c r="C78" s="577">
        <v>4643.05</v>
      </c>
      <c r="D78" s="76"/>
      <c r="E78" s="128"/>
      <c r="F78" s="68"/>
      <c r="G78" s="69"/>
      <c r="I78" s="70"/>
      <c r="J78" s="71"/>
    </row>
    <row r="79" spans="1:10" s="15" customFormat="1" ht="15.75" x14ac:dyDescent="0.25">
      <c r="A79" s="566" t="s">
        <v>1</v>
      </c>
      <c r="B79" s="577">
        <v>5490.64</v>
      </c>
      <c r="C79" s="577">
        <v>4909.3900000000003</v>
      </c>
      <c r="D79" s="76"/>
      <c r="E79" s="128"/>
      <c r="F79" s="68"/>
      <c r="G79" s="69"/>
      <c r="I79" s="70"/>
      <c r="J79" s="71"/>
    </row>
    <row r="80" spans="1:10" s="15" customFormat="1" ht="15.75" x14ac:dyDescent="0.25">
      <c r="A80" s="567" t="s">
        <v>433</v>
      </c>
      <c r="B80" s="578">
        <v>5698.93</v>
      </c>
      <c r="C80" s="578">
        <v>4763.34</v>
      </c>
      <c r="D80" s="76"/>
      <c r="E80" s="128"/>
      <c r="F80" s="68"/>
      <c r="G80" s="69"/>
      <c r="I80" s="70"/>
      <c r="J80" s="71"/>
    </row>
    <row r="81" spans="1:11" ht="15.75" x14ac:dyDescent="0.25">
      <c r="A81" s="567" t="s">
        <v>432</v>
      </c>
      <c r="B81" s="578">
        <v>6125.19</v>
      </c>
      <c r="C81" s="578">
        <v>5452.63</v>
      </c>
      <c r="D81" s="76"/>
      <c r="E81" s="130"/>
      <c r="F81" s="72"/>
      <c r="G81" s="4"/>
      <c r="H81" s="4"/>
      <c r="I81" s="73"/>
      <c r="J81" s="73"/>
    </row>
    <row r="82" spans="1:11" ht="15.75" x14ac:dyDescent="0.25">
      <c r="A82" s="566" t="s">
        <v>0</v>
      </c>
      <c r="B82" s="577">
        <v>6435.94</v>
      </c>
      <c r="C82" s="577">
        <v>5605.12</v>
      </c>
      <c r="D82" s="76"/>
      <c r="E82" s="128"/>
      <c r="F82" s="4"/>
      <c r="G82" s="74"/>
      <c r="H82" s="75"/>
      <c r="I82" s="76"/>
      <c r="J82" s="77"/>
      <c r="K82" s="64"/>
    </row>
    <row r="83" spans="1:11" s="51" customFormat="1" ht="16.5" thickBot="1" x14ac:dyDescent="0.3">
      <c r="A83" s="568" t="s">
        <v>410</v>
      </c>
      <c r="B83" s="579">
        <v>8084.48</v>
      </c>
      <c r="C83" s="579">
        <v>7828.15</v>
      </c>
      <c r="D83" s="76"/>
      <c r="E83" s="128"/>
      <c r="F83" s="78"/>
      <c r="G83" s="79"/>
      <c r="H83" s="80"/>
      <c r="I83" s="81"/>
      <c r="J83" s="82"/>
    </row>
    <row r="84" spans="1:11" x14ac:dyDescent="0.2">
      <c r="E84" s="4"/>
      <c r="F84" s="4"/>
    </row>
    <row r="85" spans="1:11" ht="29.25" customHeight="1" x14ac:dyDescent="0.2">
      <c r="A85" s="575"/>
      <c r="C85" s="576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62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05" t="s">
        <v>172</v>
      </c>
      <c r="B102" s="707" t="s">
        <v>5</v>
      </c>
      <c r="C102" s="708"/>
      <c r="D102" s="709"/>
      <c r="E102" s="707" t="s">
        <v>6</v>
      </c>
      <c r="F102" s="708"/>
      <c r="G102" s="709"/>
      <c r="H102" s="711" t="s">
        <v>8</v>
      </c>
      <c r="I102" s="712"/>
      <c r="J102" s="713"/>
      <c r="K102" s="711" t="s">
        <v>7</v>
      </c>
      <c r="L102" s="712"/>
      <c r="M102" s="713"/>
      <c r="N102" s="711" t="s">
        <v>167</v>
      </c>
      <c r="O102" s="712"/>
      <c r="P102" s="713"/>
      <c r="Q102" s="711" t="s">
        <v>168</v>
      </c>
      <c r="R102" s="712"/>
      <c r="S102" s="713"/>
    </row>
    <row r="103" spans="1:19" ht="16.5" thickBot="1" x14ac:dyDescent="0.3">
      <c r="A103" s="706"/>
      <c r="B103" s="595">
        <v>2013</v>
      </c>
      <c r="C103" s="596">
        <v>2014</v>
      </c>
      <c r="D103" s="597">
        <v>2015</v>
      </c>
      <c r="E103" s="595">
        <v>2013</v>
      </c>
      <c r="F103" s="596">
        <v>2014</v>
      </c>
      <c r="G103" s="597">
        <v>2015</v>
      </c>
      <c r="H103" s="595">
        <v>2013</v>
      </c>
      <c r="I103" s="596">
        <v>2014</v>
      </c>
      <c r="J103" s="597">
        <v>2015</v>
      </c>
      <c r="K103" s="595">
        <v>2013</v>
      </c>
      <c r="L103" s="596">
        <v>2014</v>
      </c>
      <c r="M103" s="597">
        <v>2015</v>
      </c>
      <c r="N103" s="595">
        <v>2013</v>
      </c>
      <c r="O103" s="596">
        <v>2014</v>
      </c>
      <c r="P103" s="597">
        <v>2015</v>
      </c>
      <c r="Q103" s="595">
        <v>2013</v>
      </c>
      <c r="R103" s="596">
        <v>2014</v>
      </c>
      <c r="S103" s="597">
        <v>2015</v>
      </c>
    </row>
    <row r="104" spans="1:19" ht="16.5" x14ac:dyDescent="0.25">
      <c r="A104" s="598" t="s">
        <v>9</v>
      </c>
      <c r="B104" s="599">
        <v>8048.7713636363642</v>
      </c>
      <c r="C104" s="600">
        <v>7294.3281818181822</v>
      </c>
      <c r="D104" s="601">
        <v>5815.07</v>
      </c>
      <c r="E104" s="602">
        <v>17459.886363636364</v>
      </c>
      <c r="F104" s="601">
        <v>14076.37</v>
      </c>
      <c r="G104" s="603">
        <v>14766.91</v>
      </c>
      <c r="H104" s="599">
        <v>1636.57</v>
      </c>
      <c r="I104" s="600">
        <v>1423.18</v>
      </c>
      <c r="J104" s="601">
        <v>1243.48</v>
      </c>
      <c r="K104" s="604">
        <v>712.36</v>
      </c>
      <c r="L104" s="605">
        <v>734.14</v>
      </c>
      <c r="M104" s="601">
        <v>784.33</v>
      </c>
      <c r="N104" s="604">
        <v>1669.91</v>
      </c>
      <c r="O104" s="605">
        <v>1244.8</v>
      </c>
      <c r="P104" s="601">
        <v>1251.8499999999999</v>
      </c>
      <c r="Q104" s="604">
        <v>31.06</v>
      </c>
      <c r="R104" s="605">
        <v>19.91</v>
      </c>
      <c r="S104" s="601">
        <v>17.100000000000001</v>
      </c>
    </row>
    <row r="105" spans="1:19" ht="16.5" x14ac:dyDescent="0.25">
      <c r="A105" s="606" t="s">
        <v>10</v>
      </c>
      <c r="B105" s="607">
        <v>8070.02</v>
      </c>
      <c r="C105" s="608">
        <v>7151.58</v>
      </c>
      <c r="D105" s="609">
        <v>5701.4874999999993</v>
      </c>
      <c r="E105" s="610">
        <v>17728.625</v>
      </c>
      <c r="F105" s="609">
        <v>14191.63</v>
      </c>
      <c r="G105" s="611">
        <v>14531.125</v>
      </c>
      <c r="H105" s="607">
        <v>1673.75</v>
      </c>
      <c r="I105" s="608">
        <v>1410.5</v>
      </c>
      <c r="J105" s="609">
        <v>1197.5999999999999</v>
      </c>
      <c r="K105" s="612">
        <v>751.93</v>
      </c>
      <c r="L105" s="613">
        <v>728.55</v>
      </c>
      <c r="M105" s="609">
        <v>785.55</v>
      </c>
      <c r="N105" s="612">
        <v>1627.59</v>
      </c>
      <c r="O105" s="613">
        <v>1300.98</v>
      </c>
      <c r="P105" s="609">
        <v>1227.19</v>
      </c>
      <c r="Q105" s="612">
        <v>30.33</v>
      </c>
      <c r="R105" s="613">
        <v>20.83</v>
      </c>
      <c r="S105" s="609">
        <v>16.84</v>
      </c>
    </row>
    <row r="106" spans="1:19" ht="16.5" x14ac:dyDescent="0.25">
      <c r="A106" s="606" t="s">
        <v>11</v>
      </c>
      <c r="B106" s="607">
        <v>7662.24</v>
      </c>
      <c r="C106" s="608">
        <v>6667.56</v>
      </c>
      <c r="D106" s="609">
        <v>5925.4554545454539</v>
      </c>
      <c r="E106" s="610">
        <v>16725.13</v>
      </c>
      <c r="F106" s="609">
        <v>15656.79</v>
      </c>
      <c r="G106" s="611">
        <v>13742.160909090908</v>
      </c>
      <c r="H106" s="607">
        <v>1583.3</v>
      </c>
      <c r="I106" s="608">
        <v>1451.62</v>
      </c>
      <c r="J106" s="609">
        <v>1138.6400000000001</v>
      </c>
      <c r="K106" s="612">
        <v>756.65</v>
      </c>
      <c r="L106" s="613">
        <v>773.07</v>
      </c>
      <c r="M106" s="609">
        <v>786.32</v>
      </c>
      <c r="N106" s="612">
        <v>1592.86</v>
      </c>
      <c r="O106" s="613">
        <v>1336.08</v>
      </c>
      <c r="P106" s="609">
        <v>1178.6300000000001</v>
      </c>
      <c r="Q106" s="612">
        <v>28.8</v>
      </c>
      <c r="R106" s="613">
        <v>20.74</v>
      </c>
      <c r="S106" s="609">
        <v>16.22</v>
      </c>
    </row>
    <row r="107" spans="1:19" ht="16.5" x14ac:dyDescent="0.25">
      <c r="A107" s="606" t="s">
        <v>12</v>
      </c>
      <c r="B107" s="607">
        <v>7202.97</v>
      </c>
      <c r="C107" s="608">
        <v>6670.24</v>
      </c>
      <c r="D107" s="609"/>
      <c r="E107" s="610">
        <v>15631.55</v>
      </c>
      <c r="F107" s="609">
        <v>17370.75</v>
      </c>
      <c r="G107" s="611"/>
      <c r="H107" s="607">
        <v>1489.12</v>
      </c>
      <c r="I107" s="608">
        <v>1431.5</v>
      </c>
      <c r="J107" s="609"/>
      <c r="K107" s="612">
        <v>703.05</v>
      </c>
      <c r="L107" s="613">
        <v>792.33</v>
      </c>
      <c r="M107" s="609"/>
      <c r="N107" s="612">
        <v>1485.08</v>
      </c>
      <c r="O107" s="613">
        <v>1299</v>
      </c>
      <c r="P107" s="609"/>
      <c r="Q107" s="612">
        <v>25.2</v>
      </c>
      <c r="R107" s="613">
        <v>19.71</v>
      </c>
      <c r="S107" s="609"/>
    </row>
    <row r="108" spans="1:19" ht="16.5" x14ac:dyDescent="0.25">
      <c r="A108" s="606" t="s">
        <v>13</v>
      </c>
      <c r="B108" s="607">
        <v>7228.62</v>
      </c>
      <c r="C108" s="608">
        <v>6883.15</v>
      </c>
      <c r="D108" s="609"/>
      <c r="E108" s="610">
        <v>14947.98</v>
      </c>
      <c r="F108" s="609">
        <v>19434.38</v>
      </c>
      <c r="G108" s="611"/>
      <c r="H108" s="607">
        <v>1474.9</v>
      </c>
      <c r="I108" s="608">
        <v>1455.89</v>
      </c>
      <c r="J108" s="609"/>
      <c r="K108" s="612">
        <v>720.19</v>
      </c>
      <c r="L108" s="613">
        <v>821.05</v>
      </c>
      <c r="M108" s="609"/>
      <c r="N108" s="612">
        <v>1413.87</v>
      </c>
      <c r="O108" s="613">
        <v>1286.69</v>
      </c>
      <c r="P108" s="609"/>
      <c r="Q108" s="612">
        <v>23.01</v>
      </c>
      <c r="R108" s="613">
        <v>19.36</v>
      </c>
      <c r="S108" s="609"/>
    </row>
    <row r="109" spans="1:19" ht="16.5" x14ac:dyDescent="0.25">
      <c r="A109" s="606" t="s">
        <v>14</v>
      </c>
      <c r="B109" s="614">
        <v>7003.7150000000001</v>
      </c>
      <c r="C109" s="608">
        <v>6805.8</v>
      </c>
      <c r="D109" s="609"/>
      <c r="E109" s="615">
        <v>14266.875</v>
      </c>
      <c r="F109" s="609">
        <v>18568.22</v>
      </c>
      <c r="G109" s="611"/>
      <c r="H109" s="614">
        <v>1430.23</v>
      </c>
      <c r="I109" s="608">
        <v>1452.57</v>
      </c>
      <c r="J109" s="609"/>
      <c r="K109" s="616">
        <v>713.68</v>
      </c>
      <c r="L109" s="613">
        <v>832.19</v>
      </c>
      <c r="M109" s="609"/>
      <c r="N109" s="616">
        <v>1342.36</v>
      </c>
      <c r="O109" s="613">
        <v>1279.0999999999999</v>
      </c>
      <c r="P109" s="609"/>
      <c r="Q109" s="616">
        <v>21.11</v>
      </c>
      <c r="R109" s="613">
        <v>19.79</v>
      </c>
      <c r="S109" s="609"/>
    </row>
    <row r="110" spans="1:19" ht="16.5" x14ac:dyDescent="0.25">
      <c r="A110" s="606" t="s">
        <v>118</v>
      </c>
      <c r="B110" s="614">
        <v>6892.5091304347825</v>
      </c>
      <c r="C110" s="608">
        <v>7104.02</v>
      </c>
      <c r="D110" s="609"/>
      <c r="E110" s="615">
        <v>13702.174999999999</v>
      </c>
      <c r="F110" s="609">
        <v>19046.737391304348</v>
      </c>
      <c r="G110" s="611"/>
      <c r="H110" s="614">
        <v>1401.48</v>
      </c>
      <c r="I110" s="608">
        <v>1492.48</v>
      </c>
      <c r="J110" s="609"/>
      <c r="K110" s="616">
        <v>718.02</v>
      </c>
      <c r="L110" s="613">
        <v>871.36</v>
      </c>
      <c r="M110" s="609"/>
      <c r="N110" s="616">
        <v>1286.72</v>
      </c>
      <c r="O110" s="613">
        <v>1311.11</v>
      </c>
      <c r="P110" s="609"/>
      <c r="Q110" s="616">
        <v>19.71</v>
      </c>
      <c r="R110" s="613">
        <v>20.93</v>
      </c>
      <c r="S110" s="609"/>
    </row>
    <row r="111" spans="1:19" ht="16.5" x14ac:dyDescent="0.25">
      <c r="A111" s="543" t="s">
        <v>126</v>
      </c>
      <c r="B111" s="617">
        <v>7181.88</v>
      </c>
      <c r="C111" s="608">
        <v>7000.1750000000002</v>
      </c>
      <c r="D111" s="609"/>
      <c r="E111" s="618">
        <v>14278.22</v>
      </c>
      <c r="F111" s="609">
        <v>18572.375</v>
      </c>
      <c r="G111" s="611"/>
      <c r="H111" s="617">
        <v>1494.1</v>
      </c>
      <c r="I111" s="608">
        <v>1447.64</v>
      </c>
      <c r="J111" s="609"/>
      <c r="K111" s="619">
        <v>740.57</v>
      </c>
      <c r="L111" s="613">
        <v>875.32</v>
      </c>
      <c r="M111" s="609"/>
      <c r="N111" s="619">
        <v>1347.1</v>
      </c>
      <c r="O111" s="613">
        <v>1295.94</v>
      </c>
      <c r="P111" s="609"/>
      <c r="Q111" s="619">
        <v>21.84</v>
      </c>
      <c r="R111" s="613">
        <v>19.8</v>
      </c>
      <c r="S111" s="609"/>
    </row>
    <row r="112" spans="1:19" ht="16.5" x14ac:dyDescent="0.25">
      <c r="A112" s="543" t="s">
        <v>132</v>
      </c>
      <c r="B112" s="617">
        <v>7161.11</v>
      </c>
      <c r="C112" s="608">
        <v>6871.8286363636362</v>
      </c>
      <c r="D112" s="609"/>
      <c r="E112" s="618">
        <v>13776.19</v>
      </c>
      <c r="F112" s="609">
        <v>18075.8</v>
      </c>
      <c r="G112" s="611"/>
      <c r="H112" s="617">
        <v>1456.86</v>
      </c>
      <c r="I112" s="608">
        <v>1362.29</v>
      </c>
      <c r="J112" s="609"/>
      <c r="K112" s="619">
        <v>709.14</v>
      </c>
      <c r="L112" s="613">
        <v>841.88</v>
      </c>
      <c r="M112" s="609"/>
      <c r="N112" s="619">
        <v>1348.8</v>
      </c>
      <c r="O112" s="613">
        <v>1239.75</v>
      </c>
      <c r="P112" s="609"/>
      <c r="Q112" s="619">
        <v>22.56</v>
      </c>
      <c r="R112" s="613">
        <v>18.48</v>
      </c>
      <c r="S112" s="609"/>
    </row>
    <row r="113" spans="1:19" ht="16.5" x14ac:dyDescent="0.25">
      <c r="A113" s="543" t="s">
        <v>133</v>
      </c>
      <c r="B113" s="617">
        <v>7188.38</v>
      </c>
      <c r="C113" s="608">
        <v>6738.73</v>
      </c>
      <c r="D113" s="609"/>
      <c r="E113" s="618">
        <v>14066.41</v>
      </c>
      <c r="F113" s="609">
        <v>15765.33</v>
      </c>
      <c r="G113" s="611"/>
      <c r="H113" s="617">
        <v>1413.48</v>
      </c>
      <c r="I113" s="608">
        <v>1259.3399999999999</v>
      </c>
      <c r="J113" s="609"/>
      <c r="K113" s="619">
        <v>724.61</v>
      </c>
      <c r="L113" s="613">
        <v>778.24</v>
      </c>
      <c r="M113" s="609"/>
      <c r="N113" s="619">
        <v>1316.18</v>
      </c>
      <c r="O113" s="613">
        <v>1221.27</v>
      </c>
      <c r="P113" s="609"/>
      <c r="Q113" s="619">
        <v>21.92</v>
      </c>
      <c r="R113" s="613">
        <v>17.170000000000002</v>
      </c>
      <c r="S113" s="609"/>
    </row>
    <row r="114" spans="1:19" ht="16.5" x14ac:dyDescent="0.25">
      <c r="A114" s="543" t="s">
        <v>138</v>
      </c>
      <c r="B114" s="617">
        <v>7066.06</v>
      </c>
      <c r="C114" s="608">
        <v>6700.67</v>
      </c>
      <c r="D114" s="609"/>
      <c r="E114" s="618">
        <v>13725.12</v>
      </c>
      <c r="F114" s="609">
        <v>15702.38</v>
      </c>
      <c r="G114" s="611"/>
      <c r="H114" s="617">
        <v>1420.19</v>
      </c>
      <c r="I114" s="608">
        <v>1208.8499999999999</v>
      </c>
      <c r="J114" s="609"/>
      <c r="K114" s="619">
        <v>733.36</v>
      </c>
      <c r="L114" s="613">
        <v>780.75</v>
      </c>
      <c r="M114" s="609"/>
      <c r="N114" s="619">
        <v>1276.45</v>
      </c>
      <c r="O114" s="613">
        <v>1176.3</v>
      </c>
      <c r="P114" s="609"/>
      <c r="Q114" s="619">
        <v>20.77</v>
      </c>
      <c r="R114" s="613">
        <v>15.97</v>
      </c>
      <c r="S114" s="609"/>
    </row>
    <row r="115" spans="1:19" ht="17.25" thickBot="1" x14ac:dyDescent="0.3">
      <c r="A115" s="620" t="s">
        <v>139</v>
      </c>
      <c r="B115" s="621">
        <v>7202.5499999999993</v>
      </c>
      <c r="C115" s="622">
        <v>6422.23</v>
      </c>
      <c r="D115" s="623"/>
      <c r="E115" s="624">
        <v>13911.125</v>
      </c>
      <c r="F115" s="623">
        <v>15914.29</v>
      </c>
      <c r="G115" s="625"/>
      <c r="H115" s="621">
        <v>1357.1</v>
      </c>
      <c r="I115" s="622">
        <v>1215.67</v>
      </c>
      <c r="J115" s="623"/>
      <c r="K115" s="626">
        <v>718.2</v>
      </c>
      <c r="L115" s="627">
        <v>805.52</v>
      </c>
      <c r="M115" s="623"/>
      <c r="N115" s="626">
        <v>1222.76</v>
      </c>
      <c r="O115" s="627">
        <v>1200.94</v>
      </c>
      <c r="P115" s="623"/>
      <c r="Q115" s="626">
        <v>19.61</v>
      </c>
      <c r="R115" s="627">
        <v>16.239999999999998</v>
      </c>
      <c r="S115" s="623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8">
    <mergeCell ref="AZ11:BC11"/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91"/>
  <sheetViews>
    <sheetView zoomScaleNormal="100" workbookViewId="0">
      <pane ySplit="4" topLeftCell="A5" activePane="bottomLeft" state="frozen"/>
      <selection activeCell="G65" sqref="G65:I65"/>
      <selection pane="bottomLeft" sqref="A1:F1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20" t="s">
        <v>116</v>
      </c>
      <c r="B1" s="820"/>
      <c r="C1" s="820"/>
      <c r="D1" s="820"/>
      <c r="E1" s="820"/>
      <c r="F1" s="820"/>
    </row>
    <row r="2" spans="1:6" ht="23.25" thickBot="1" x14ac:dyDescent="0.25">
      <c r="A2" s="374"/>
      <c r="B2" s="374"/>
      <c r="C2" s="374"/>
      <c r="D2" s="374"/>
      <c r="E2" s="374"/>
      <c r="F2" s="374"/>
    </row>
    <row r="3" spans="1:6" ht="19.5" thickBot="1" x14ac:dyDescent="0.25">
      <c r="A3" s="715" t="s">
        <v>65</v>
      </c>
      <c r="B3" s="821" t="s">
        <v>37</v>
      </c>
      <c r="C3" s="886" t="s">
        <v>47</v>
      </c>
      <c r="D3" s="887"/>
      <c r="E3" s="888"/>
      <c r="F3" s="628" t="s">
        <v>48</v>
      </c>
    </row>
    <row r="4" spans="1:6" ht="28.5" customHeight="1" thickBot="1" x14ac:dyDescent="0.25">
      <c r="A4" s="822"/>
      <c r="B4" s="885"/>
      <c r="C4" s="629" t="s">
        <v>529</v>
      </c>
      <c r="D4" s="630" t="s">
        <v>530</v>
      </c>
      <c r="E4" s="631" t="s">
        <v>55</v>
      </c>
      <c r="F4" s="632" t="s">
        <v>530</v>
      </c>
    </row>
    <row r="5" spans="1:6" ht="23.25" customHeight="1" x14ac:dyDescent="0.3">
      <c r="A5" s="633" t="s">
        <v>34</v>
      </c>
      <c r="B5" s="634"/>
      <c r="C5" s="635"/>
      <c r="D5" s="635"/>
      <c r="E5" s="635"/>
      <c r="F5" s="635"/>
    </row>
    <row r="6" spans="1:6" ht="21.75" customHeight="1" x14ac:dyDescent="0.25">
      <c r="A6" s="661" t="s">
        <v>69</v>
      </c>
      <c r="B6" s="8" t="s">
        <v>42</v>
      </c>
      <c r="C6" s="635">
        <v>40.4</v>
      </c>
      <c r="D6" s="635">
        <v>50.7</v>
      </c>
      <c r="E6" s="635">
        <f t="shared" ref="E6:E34" si="0">D6/C6*100</f>
        <v>125.4950495049505</v>
      </c>
      <c r="F6" s="635">
        <v>50.25</v>
      </c>
    </row>
    <row r="7" spans="1:6" ht="21.75" customHeight="1" x14ac:dyDescent="0.25">
      <c r="A7" s="661" t="s">
        <v>388</v>
      </c>
      <c r="B7" s="8" t="s">
        <v>42</v>
      </c>
      <c r="C7" s="635">
        <v>76.7</v>
      </c>
      <c r="D7" s="635">
        <v>82.7</v>
      </c>
      <c r="E7" s="635">
        <f t="shared" si="0"/>
        <v>107.82268578878748</v>
      </c>
      <c r="F7" s="635">
        <v>64.08</v>
      </c>
    </row>
    <row r="8" spans="1:6" ht="21.75" customHeight="1" x14ac:dyDescent="0.25">
      <c r="A8" s="661" t="s">
        <v>309</v>
      </c>
      <c r="B8" s="8" t="s">
        <v>42</v>
      </c>
      <c r="C8" s="635">
        <v>73.2</v>
      </c>
      <c r="D8" s="635">
        <v>82</v>
      </c>
      <c r="E8" s="635">
        <f t="shared" si="0"/>
        <v>112.02185792349727</v>
      </c>
      <c r="F8" s="635">
        <v>70</v>
      </c>
    </row>
    <row r="9" spans="1:6" ht="21.75" customHeight="1" x14ac:dyDescent="0.25">
      <c r="A9" s="661" t="s">
        <v>70</v>
      </c>
      <c r="B9" s="8" t="s">
        <v>42</v>
      </c>
      <c r="C9" s="635">
        <v>95.1</v>
      </c>
      <c r="D9" s="635">
        <v>98.8</v>
      </c>
      <c r="E9" s="635">
        <f t="shared" si="0"/>
        <v>103.8906414300736</v>
      </c>
      <c r="F9" s="635">
        <v>100.76</v>
      </c>
    </row>
    <row r="10" spans="1:6" ht="21.75" customHeight="1" x14ac:dyDescent="0.25">
      <c r="A10" s="661" t="s">
        <v>389</v>
      </c>
      <c r="B10" s="8" t="s">
        <v>42</v>
      </c>
      <c r="C10" s="635">
        <v>75.099999999999994</v>
      </c>
      <c r="D10" s="635">
        <v>87.5</v>
      </c>
      <c r="E10" s="635">
        <f t="shared" si="0"/>
        <v>116.51131824234355</v>
      </c>
      <c r="F10" s="635">
        <v>93.17</v>
      </c>
    </row>
    <row r="11" spans="1:6" ht="21.75" customHeight="1" x14ac:dyDescent="0.25">
      <c r="A11" s="661" t="s">
        <v>71</v>
      </c>
      <c r="B11" s="8" t="s">
        <v>42</v>
      </c>
      <c r="C11" s="635">
        <v>69.400000000000006</v>
      </c>
      <c r="D11" s="635">
        <v>98.5</v>
      </c>
      <c r="E11" s="635">
        <f>D11/C11*100</f>
        <v>141.9308357348703</v>
      </c>
      <c r="F11" s="635">
        <v>100.34</v>
      </c>
    </row>
    <row r="12" spans="1:6" ht="21.75" customHeight="1" x14ac:dyDescent="0.25">
      <c r="A12" s="661" t="s">
        <v>72</v>
      </c>
      <c r="B12" s="8" t="s">
        <v>42</v>
      </c>
      <c r="C12" s="635">
        <v>51.9</v>
      </c>
      <c r="D12" s="635">
        <v>43.7</v>
      </c>
      <c r="E12" s="635">
        <f t="shared" si="0"/>
        <v>84.200385356454731</v>
      </c>
      <c r="F12" s="635">
        <v>42.67</v>
      </c>
    </row>
    <row r="13" spans="1:6" ht="21.75" customHeight="1" x14ac:dyDescent="0.25">
      <c r="A13" s="661" t="s">
        <v>398</v>
      </c>
      <c r="B13" s="8" t="s">
        <v>42</v>
      </c>
      <c r="C13" s="635">
        <v>55.1</v>
      </c>
      <c r="D13" s="635">
        <v>58.8</v>
      </c>
      <c r="E13" s="635">
        <f t="shared" si="0"/>
        <v>106.71506352087114</v>
      </c>
      <c r="F13" s="635">
        <v>54.86</v>
      </c>
    </row>
    <row r="14" spans="1:6" ht="21.75" customHeight="1" x14ac:dyDescent="0.25">
      <c r="A14" s="661" t="s">
        <v>73</v>
      </c>
      <c r="B14" s="8" t="s">
        <v>42</v>
      </c>
      <c r="C14" s="635">
        <v>53.4</v>
      </c>
      <c r="D14" s="635">
        <v>50.6</v>
      </c>
      <c r="E14" s="635">
        <f>D14/C14*100</f>
        <v>94.756554307116119</v>
      </c>
      <c r="F14" s="635">
        <v>53.89</v>
      </c>
    </row>
    <row r="15" spans="1:6" ht="21.75" customHeight="1" x14ac:dyDescent="0.25">
      <c r="A15" s="661" t="s">
        <v>390</v>
      </c>
      <c r="B15" s="8" t="s">
        <v>42</v>
      </c>
      <c r="C15" s="635">
        <v>338.3</v>
      </c>
      <c r="D15" s="635">
        <v>360.5</v>
      </c>
      <c r="E15" s="635">
        <f t="shared" si="0"/>
        <v>106.56222287910137</v>
      </c>
      <c r="F15" s="635">
        <v>404</v>
      </c>
    </row>
    <row r="16" spans="1:6" ht="21.75" customHeight="1" x14ac:dyDescent="0.25">
      <c r="A16" s="661" t="s">
        <v>391</v>
      </c>
      <c r="B16" s="8" t="s">
        <v>42</v>
      </c>
      <c r="C16" s="635">
        <v>318.7</v>
      </c>
      <c r="D16" s="635">
        <v>362.5</v>
      </c>
      <c r="E16" s="635">
        <f t="shared" si="0"/>
        <v>113.74333228741764</v>
      </c>
      <c r="F16" s="635">
        <v>391.57</v>
      </c>
    </row>
    <row r="17" spans="1:6" ht="21.75" customHeight="1" x14ac:dyDescent="0.25">
      <c r="A17" s="661" t="s">
        <v>392</v>
      </c>
      <c r="B17" s="8" t="s">
        <v>42</v>
      </c>
      <c r="C17" s="635">
        <v>107.6</v>
      </c>
      <c r="D17" s="635">
        <v>152.4</v>
      </c>
      <c r="E17" s="635">
        <f t="shared" si="0"/>
        <v>141.63568773234203</v>
      </c>
      <c r="F17" s="635">
        <v>168.18</v>
      </c>
    </row>
    <row r="18" spans="1:6" ht="21.75" customHeight="1" x14ac:dyDescent="0.25">
      <c r="A18" s="661" t="s">
        <v>393</v>
      </c>
      <c r="B18" s="8" t="s">
        <v>42</v>
      </c>
      <c r="C18" s="635">
        <v>130.4</v>
      </c>
      <c r="D18" s="635">
        <v>200.5</v>
      </c>
      <c r="E18" s="635">
        <f t="shared" si="0"/>
        <v>153.75766871165644</v>
      </c>
      <c r="F18" s="635">
        <v>209</v>
      </c>
    </row>
    <row r="19" spans="1:6" ht="21.75" customHeight="1" x14ac:dyDescent="0.25">
      <c r="A19" s="661" t="s">
        <v>394</v>
      </c>
      <c r="B19" s="8" t="s">
        <v>42</v>
      </c>
      <c r="C19" s="635">
        <v>99.4</v>
      </c>
      <c r="D19" s="635">
        <v>157.6</v>
      </c>
      <c r="E19" s="635">
        <f t="shared" si="0"/>
        <v>158.55130784708248</v>
      </c>
      <c r="F19" s="635">
        <v>186.25</v>
      </c>
    </row>
    <row r="20" spans="1:6" ht="21.75" customHeight="1" x14ac:dyDescent="0.25">
      <c r="A20" s="661" t="s">
        <v>395</v>
      </c>
      <c r="B20" s="8" t="s">
        <v>42</v>
      </c>
      <c r="C20" s="635">
        <v>104.7</v>
      </c>
      <c r="D20" s="635">
        <v>136.30000000000001</v>
      </c>
      <c r="E20" s="635">
        <f t="shared" si="0"/>
        <v>130.18147086914996</v>
      </c>
      <c r="F20" s="635">
        <v>154.87</v>
      </c>
    </row>
    <row r="21" spans="1:6" ht="21.75" customHeight="1" x14ac:dyDescent="0.25">
      <c r="A21" s="661" t="s">
        <v>74</v>
      </c>
      <c r="B21" s="8" t="s">
        <v>42</v>
      </c>
      <c r="C21" s="635">
        <v>313.7</v>
      </c>
      <c r="D21" s="635">
        <v>444.8</v>
      </c>
      <c r="E21" s="635">
        <f t="shared" si="0"/>
        <v>141.79152056104562</v>
      </c>
      <c r="F21" s="635">
        <v>457.64</v>
      </c>
    </row>
    <row r="22" spans="1:6" ht="21.75" customHeight="1" x14ac:dyDescent="0.25">
      <c r="A22" s="661" t="s">
        <v>75</v>
      </c>
      <c r="B22" s="8" t="s">
        <v>42</v>
      </c>
      <c r="C22" s="635">
        <v>254.4</v>
      </c>
      <c r="D22" s="635">
        <v>381</v>
      </c>
      <c r="E22" s="635">
        <f t="shared" si="0"/>
        <v>149.7641509433962</v>
      </c>
      <c r="F22" s="635">
        <v>355</v>
      </c>
    </row>
    <row r="23" spans="1:6" ht="21.75" customHeight="1" x14ac:dyDescent="0.25">
      <c r="A23" s="661" t="s">
        <v>76</v>
      </c>
      <c r="B23" s="8" t="s">
        <v>42</v>
      </c>
      <c r="C23" s="635">
        <v>210.5</v>
      </c>
      <c r="D23" s="635">
        <v>331.1</v>
      </c>
      <c r="E23" s="635">
        <f t="shared" si="0"/>
        <v>157.29216152019004</v>
      </c>
      <c r="F23" s="635">
        <v>338.21</v>
      </c>
    </row>
    <row r="24" spans="1:6" ht="21.75" customHeight="1" x14ac:dyDescent="0.25">
      <c r="A24" s="661" t="s">
        <v>77</v>
      </c>
      <c r="B24" s="8" t="s">
        <v>42</v>
      </c>
      <c r="C24" s="635">
        <v>269.60000000000002</v>
      </c>
      <c r="D24" s="635">
        <v>349.2</v>
      </c>
      <c r="E24" s="635">
        <f t="shared" si="0"/>
        <v>129.52522255192878</v>
      </c>
      <c r="F24" s="635">
        <v>411.19</v>
      </c>
    </row>
    <row r="25" spans="1:6" ht="21.75" customHeight="1" x14ac:dyDescent="0.25">
      <c r="A25" s="661" t="s">
        <v>396</v>
      </c>
      <c r="B25" s="8" t="s">
        <v>42</v>
      </c>
      <c r="C25" s="635">
        <v>139.6</v>
      </c>
      <c r="D25" s="635">
        <v>175.9</v>
      </c>
      <c r="E25" s="635">
        <f t="shared" si="0"/>
        <v>126.0028653295129</v>
      </c>
      <c r="F25" s="635">
        <v>188.43</v>
      </c>
    </row>
    <row r="26" spans="1:6" ht="21.75" customHeight="1" x14ac:dyDescent="0.25">
      <c r="A26" s="661" t="s">
        <v>78</v>
      </c>
      <c r="B26" s="8" t="s">
        <v>45</v>
      </c>
      <c r="C26" s="635">
        <v>63.5</v>
      </c>
      <c r="D26" s="635">
        <v>75.8</v>
      </c>
      <c r="E26" s="635">
        <f t="shared" si="0"/>
        <v>119.37007874015748</v>
      </c>
      <c r="F26" s="635">
        <v>86.86</v>
      </c>
    </row>
    <row r="27" spans="1:6" ht="21.75" customHeight="1" x14ac:dyDescent="0.25">
      <c r="A27" s="661" t="s">
        <v>397</v>
      </c>
      <c r="B27" s="8" t="s">
        <v>43</v>
      </c>
      <c r="C27" s="635">
        <v>70.3</v>
      </c>
      <c r="D27" s="635">
        <v>75.3</v>
      </c>
      <c r="E27" s="635">
        <f t="shared" si="0"/>
        <v>107.11237553342816</v>
      </c>
      <c r="F27" s="635">
        <v>75.989999999999995</v>
      </c>
    </row>
    <row r="28" spans="1:6" ht="21.75" customHeight="1" x14ac:dyDescent="0.25">
      <c r="A28" s="661" t="s">
        <v>79</v>
      </c>
      <c r="B28" s="8" t="s">
        <v>43</v>
      </c>
      <c r="C28" s="635">
        <v>82.6</v>
      </c>
      <c r="D28" s="635">
        <v>87.6</v>
      </c>
      <c r="E28" s="635">
        <f t="shared" si="0"/>
        <v>106.05326876513317</v>
      </c>
      <c r="F28" s="635">
        <v>75.989999999999995</v>
      </c>
    </row>
    <row r="29" spans="1:6" ht="21.75" customHeight="1" x14ac:dyDescent="0.25">
      <c r="A29" s="661" t="s">
        <v>80</v>
      </c>
      <c r="B29" s="8" t="s">
        <v>44</v>
      </c>
      <c r="C29" s="635">
        <v>286</v>
      </c>
      <c r="D29" s="635">
        <v>320.39999999999998</v>
      </c>
      <c r="E29" s="635">
        <f t="shared" si="0"/>
        <v>112.02797202797201</v>
      </c>
      <c r="F29" s="635">
        <v>351.85</v>
      </c>
    </row>
    <row r="30" spans="1:6" ht="21.75" customHeight="1" x14ac:dyDescent="0.25">
      <c r="A30" s="661" t="s">
        <v>81</v>
      </c>
      <c r="B30" s="8" t="s">
        <v>44</v>
      </c>
      <c r="C30" s="635">
        <v>361.1</v>
      </c>
      <c r="D30" s="635">
        <v>486</v>
      </c>
      <c r="E30" s="635">
        <f t="shared" si="0"/>
        <v>134.58875657712542</v>
      </c>
      <c r="F30" s="635">
        <v>530.55999999999995</v>
      </c>
    </row>
    <row r="31" spans="1:6" ht="21.75" customHeight="1" x14ac:dyDescent="0.25">
      <c r="A31" s="661" t="s">
        <v>82</v>
      </c>
      <c r="B31" s="8" t="s">
        <v>44</v>
      </c>
      <c r="C31" s="635">
        <v>426.2</v>
      </c>
      <c r="D31" s="635">
        <v>435.35</v>
      </c>
      <c r="E31" s="635">
        <f t="shared" si="0"/>
        <v>102.14687939934304</v>
      </c>
      <c r="F31" s="635">
        <v>495.03</v>
      </c>
    </row>
    <row r="32" spans="1:6" ht="21.75" customHeight="1" x14ac:dyDescent="0.25">
      <c r="A32" s="661" t="s">
        <v>83</v>
      </c>
      <c r="B32" s="8" t="s">
        <v>44</v>
      </c>
      <c r="C32" s="635">
        <v>98.4</v>
      </c>
      <c r="D32" s="635">
        <v>95.6</v>
      </c>
      <c r="E32" s="635">
        <f t="shared" si="0"/>
        <v>97.154471544715435</v>
      </c>
      <c r="F32" s="635">
        <v>90</v>
      </c>
    </row>
    <row r="33" spans="1:6" ht="21.75" customHeight="1" x14ac:dyDescent="0.25">
      <c r="A33" s="661" t="s">
        <v>84</v>
      </c>
      <c r="B33" s="8" t="s">
        <v>43</v>
      </c>
      <c r="C33" s="635">
        <v>127.6</v>
      </c>
      <c r="D33" s="635">
        <v>142.30000000000001</v>
      </c>
      <c r="E33" s="635">
        <f t="shared" si="0"/>
        <v>111.52037617554859</v>
      </c>
      <c r="F33" s="635">
        <v>123.7</v>
      </c>
    </row>
    <row r="34" spans="1:6" ht="21.75" customHeight="1" thickBot="1" x14ac:dyDescent="0.3">
      <c r="A34" s="332" t="s">
        <v>85</v>
      </c>
      <c r="B34" s="8" t="s">
        <v>43</v>
      </c>
      <c r="C34" s="635">
        <v>532.79999999999995</v>
      </c>
      <c r="D34" s="635">
        <v>663.8</v>
      </c>
      <c r="E34" s="635">
        <f t="shared" si="0"/>
        <v>124.58708708708708</v>
      </c>
      <c r="F34" s="635">
        <v>631.1</v>
      </c>
    </row>
    <row r="35" spans="1:6" ht="27" customHeight="1" thickBot="1" x14ac:dyDescent="0.25">
      <c r="A35" s="636" t="s">
        <v>41</v>
      </c>
      <c r="B35" s="637"/>
      <c r="C35" s="524"/>
      <c r="D35" s="638"/>
      <c r="E35" s="524"/>
      <c r="F35" s="524"/>
    </row>
    <row r="36" spans="1:6" s="16" customFormat="1" ht="21.75" customHeight="1" x14ac:dyDescent="0.25">
      <c r="A36" s="662" t="s">
        <v>86</v>
      </c>
      <c r="B36" s="663" t="s">
        <v>29</v>
      </c>
      <c r="C36" s="635">
        <v>700</v>
      </c>
      <c r="D36" s="635">
        <v>700</v>
      </c>
      <c r="E36" s="635">
        <f t="shared" ref="E36:E54" si="1">D36/C36*100</f>
        <v>100</v>
      </c>
      <c r="F36" s="635">
        <v>380</v>
      </c>
    </row>
    <row r="37" spans="1:6" s="16" customFormat="1" ht="21.75" customHeight="1" x14ac:dyDescent="0.25">
      <c r="A37" s="662" t="s">
        <v>87</v>
      </c>
      <c r="B37" s="663" t="s">
        <v>29</v>
      </c>
      <c r="C37" s="635">
        <v>761.1</v>
      </c>
      <c r="D37" s="635">
        <v>783.3</v>
      </c>
      <c r="E37" s="635">
        <f t="shared" si="1"/>
        <v>102.9168309026409</v>
      </c>
      <c r="F37" s="635">
        <v>487.5</v>
      </c>
    </row>
    <row r="38" spans="1:6" s="16" customFormat="1" ht="21.75" customHeight="1" x14ac:dyDescent="0.25">
      <c r="A38" s="662" t="s">
        <v>88</v>
      </c>
      <c r="B38" s="663" t="s">
        <v>29</v>
      </c>
      <c r="C38" s="635">
        <v>550</v>
      </c>
      <c r="D38" s="635">
        <v>572.20000000000005</v>
      </c>
      <c r="E38" s="635">
        <f t="shared" si="1"/>
        <v>104.03636363636363</v>
      </c>
      <c r="F38" s="635">
        <v>416.67</v>
      </c>
    </row>
    <row r="39" spans="1:6" s="16" customFormat="1" ht="16.5" x14ac:dyDescent="0.25">
      <c r="A39" s="662" t="s">
        <v>89</v>
      </c>
      <c r="B39" s="663" t="s">
        <v>29</v>
      </c>
      <c r="C39" s="635">
        <v>2000</v>
      </c>
      <c r="D39" s="635">
        <v>2000</v>
      </c>
      <c r="E39" s="635">
        <f t="shared" si="1"/>
        <v>100</v>
      </c>
      <c r="F39" s="635">
        <v>2000</v>
      </c>
    </row>
    <row r="40" spans="1:6" s="16" customFormat="1" ht="16.5" x14ac:dyDescent="0.25">
      <c r="A40" s="662" t="s">
        <v>90</v>
      </c>
      <c r="B40" s="663" t="s">
        <v>29</v>
      </c>
      <c r="C40" s="635">
        <v>2500</v>
      </c>
      <c r="D40" s="635">
        <v>2750</v>
      </c>
      <c r="E40" s="635">
        <f t="shared" si="1"/>
        <v>110.00000000000001</v>
      </c>
      <c r="F40" s="635">
        <v>2500</v>
      </c>
    </row>
    <row r="41" spans="1:6" s="16" customFormat="1" ht="33" x14ac:dyDescent="0.25">
      <c r="A41" s="662" t="s">
        <v>399</v>
      </c>
      <c r="B41" s="663" t="s">
        <v>29</v>
      </c>
      <c r="C41" s="635">
        <v>400</v>
      </c>
      <c r="D41" s="635">
        <v>400</v>
      </c>
      <c r="E41" s="635">
        <f t="shared" si="1"/>
        <v>100</v>
      </c>
      <c r="F41" s="635">
        <v>380</v>
      </c>
    </row>
    <row r="42" spans="1:6" s="16" customFormat="1" ht="33" x14ac:dyDescent="0.25">
      <c r="A42" s="662" t="s">
        <v>91</v>
      </c>
      <c r="B42" s="663" t="s">
        <v>29</v>
      </c>
      <c r="C42" s="635">
        <v>383.3</v>
      </c>
      <c r="D42" s="635">
        <v>400</v>
      </c>
      <c r="E42" s="635">
        <f t="shared" si="1"/>
        <v>104.35690060005219</v>
      </c>
      <c r="F42" s="635">
        <v>400</v>
      </c>
    </row>
    <row r="43" spans="1:6" s="16" customFormat="1" ht="16.5" x14ac:dyDescent="0.25">
      <c r="A43" s="662" t="s">
        <v>92</v>
      </c>
      <c r="B43" s="663" t="s">
        <v>29</v>
      </c>
      <c r="C43" s="635">
        <v>850</v>
      </c>
      <c r="D43" s="635">
        <v>1050</v>
      </c>
      <c r="E43" s="635">
        <f t="shared" si="1"/>
        <v>123.52941176470588</v>
      </c>
      <c r="F43" s="635" t="s">
        <v>111</v>
      </c>
    </row>
    <row r="44" spans="1:6" s="16" customFormat="1" ht="33" x14ac:dyDescent="0.25">
      <c r="A44" s="662" t="s">
        <v>372</v>
      </c>
      <c r="B44" s="663" t="s">
        <v>29</v>
      </c>
      <c r="C44" s="635">
        <v>5233.3999999999996</v>
      </c>
      <c r="D44" s="635">
        <v>5233.3999999999996</v>
      </c>
      <c r="E44" s="635">
        <f t="shared" si="1"/>
        <v>100</v>
      </c>
      <c r="F44" s="635" t="s">
        <v>111</v>
      </c>
    </row>
    <row r="45" spans="1:6" s="16" customFormat="1" ht="33" customHeight="1" x14ac:dyDescent="0.25">
      <c r="A45" s="662" t="s">
        <v>373</v>
      </c>
      <c r="B45" s="663" t="s">
        <v>29</v>
      </c>
      <c r="C45" s="635">
        <v>6750</v>
      </c>
      <c r="D45" s="635">
        <v>8000</v>
      </c>
      <c r="E45" s="635">
        <f t="shared" si="1"/>
        <v>118.5185185185185</v>
      </c>
      <c r="F45" s="635">
        <v>4000</v>
      </c>
    </row>
    <row r="46" spans="1:6" s="16" customFormat="1" ht="18" customHeight="1" x14ac:dyDescent="0.25">
      <c r="A46" s="664" t="s">
        <v>93</v>
      </c>
      <c r="B46" s="663" t="s">
        <v>29</v>
      </c>
      <c r="C46" s="635">
        <v>200</v>
      </c>
      <c r="D46" s="635">
        <v>200</v>
      </c>
      <c r="E46" s="635">
        <f t="shared" si="1"/>
        <v>100</v>
      </c>
      <c r="F46" s="635">
        <v>88</v>
      </c>
    </row>
    <row r="47" spans="1:6" s="16" customFormat="1" ht="17.25" thickBot="1" x14ac:dyDescent="0.3">
      <c r="A47" s="665" t="s">
        <v>171</v>
      </c>
      <c r="B47" s="666" t="s">
        <v>29</v>
      </c>
      <c r="C47" s="635">
        <v>266.7</v>
      </c>
      <c r="D47" s="635">
        <v>283.3</v>
      </c>
      <c r="E47" s="635">
        <f t="shared" si="1"/>
        <v>106.22422197225347</v>
      </c>
      <c r="F47" s="635">
        <v>300</v>
      </c>
    </row>
    <row r="48" spans="1:6" ht="27" customHeight="1" thickBot="1" x14ac:dyDescent="0.25">
      <c r="A48" s="667" t="s">
        <v>68</v>
      </c>
      <c r="B48" s="637" t="s">
        <v>29</v>
      </c>
      <c r="C48" s="524">
        <v>359</v>
      </c>
      <c r="D48" s="660">
        <v>359</v>
      </c>
      <c r="E48" s="314">
        <f t="shared" si="1"/>
        <v>100</v>
      </c>
      <c r="F48" s="339">
        <v>359</v>
      </c>
    </row>
    <row r="49" spans="1:6" ht="53.25" customHeight="1" thickBot="1" x14ac:dyDescent="0.3">
      <c r="A49" s="668" t="s">
        <v>94</v>
      </c>
      <c r="B49" s="637" t="s">
        <v>29</v>
      </c>
      <c r="C49" s="524">
        <v>5.8</v>
      </c>
      <c r="D49" s="638">
        <v>5.8</v>
      </c>
      <c r="E49" s="515">
        <f t="shared" si="1"/>
        <v>100</v>
      </c>
      <c r="F49" s="524">
        <v>5.8</v>
      </c>
    </row>
    <row r="50" spans="1:6" ht="56.25" customHeight="1" thickBot="1" x14ac:dyDescent="0.25">
      <c r="A50" s="669" t="s">
        <v>95</v>
      </c>
      <c r="B50" s="637" t="s">
        <v>29</v>
      </c>
      <c r="C50" s="524">
        <v>7.6</v>
      </c>
      <c r="D50" s="638">
        <v>7.6</v>
      </c>
      <c r="E50" s="515">
        <f t="shared" si="1"/>
        <v>100</v>
      </c>
      <c r="F50" s="524">
        <v>7.6</v>
      </c>
    </row>
    <row r="51" spans="1:6" ht="24.75" customHeight="1" thickBot="1" x14ac:dyDescent="0.25">
      <c r="A51" s="669" t="s">
        <v>96</v>
      </c>
      <c r="B51" s="637" t="s">
        <v>29</v>
      </c>
      <c r="C51" s="524">
        <v>85.9</v>
      </c>
      <c r="D51" s="638">
        <v>96</v>
      </c>
      <c r="E51" s="515">
        <f t="shared" si="1"/>
        <v>111.75785797438881</v>
      </c>
      <c r="F51" s="524">
        <v>90.2</v>
      </c>
    </row>
    <row r="52" spans="1:6" ht="36.75" customHeight="1" thickBot="1" x14ac:dyDescent="0.3">
      <c r="A52" s="670" t="s">
        <v>97</v>
      </c>
      <c r="B52" s="637" t="s">
        <v>29</v>
      </c>
      <c r="C52" s="524">
        <v>2180</v>
      </c>
      <c r="D52" s="639">
        <v>2278.6999999999998</v>
      </c>
      <c r="E52" s="515">
        <f t="shared" si="1"/>
        <v>104.5275229357798</v>
      </c>
      <c r="F52" s="524" t="s">
        <v>111</v>
      </c>
    </row>
    <row r="53" spans="1:6" ht="35.25" customHeight="1" thickBot="1" x14ac:dyDescent="0.25">
      <c r="A53" s="669" t="s">
        <v>98</v>
      </c>
      <c r="B53" s="637" t="s">
        <v>29</v>
      </c>
      <c r="C53" s="524">
        <v>2932.5</v>
      </c>
      <c r="D53" s="638">
        <v>1730</v>
      </c>
      <c r="E53" s="515">
        <f t="shared" si="1"/>
        <v>58.994032395566919</v>
      </c>
      <c r="F53" s="671" t="s">
        <v>111</v>
      </c>
    </row>
    <row r="54" spans="1:6" ht="50.25" customHeight="1" thickBot="1" x14ac:dyDescent="0.25">
      <c r="A54" s="669" t="s">
        <v>146</v>
      </c>
      <c r="B54" s="637" t="s">
        <v>29</v>
      </c>
      <c r="C54" s="640">
        <v>136.4</v>
      </c>
      <c r="D54" s="640">
        <v>163.63636363636363</v>
      </c>
      <c r="E54" s="515">
        <f t="shared" si="1"/>
        <v>119.96800853105837</v>
      </c>
      <c r="F54" s="672">
        <v>83.3</v>
      </c>
    </row>
    <row r="55" spans="1:6" ht="23.25" hidden="1" customHeight="1" thickBot="1" x14ac:dyDescent="0.25">
      <c r="A55" s="889" t="s">
        <v>155</v>
      </c>
      <c r="B55" s="284" t="s">
        <v>113</v>
      </c>
      <c r="C55" s="282">
        <v>5500</v>
      </c>
      <c r="D55" s="285">
        <v>9825</v>
      </c>
      <c r="E55" s="204">
        <f>D55/C55*100</f>
        <v>178.63636363636363</v>
      </c>
      <c r="F55" s="375" t="s">
        <v>111</v>
      </c>
    </row>
    <row r="56" spans="1:6" ht="21.75" hidden="1" customHeight="1" thickBot="1" x14ac:dyDescent="0.25">
      <c r="A56" s="890"/>
      <c r="B56" s="284" t="s">
        <v>114</v>
      </c>
      <c r="C56" s="282">
        <v>28000</v>
      </c>
      <c r="D56" s="285">
        <v>28000</v>
      </c>
      <c r="E56" s="204">
        <f>D56/C56*100</f>
        <v>100</v>
      </c>
      <c r="F56" s="375" t="s">
        <v>111</v>
      </c>
    </row>
    <row r="57" spans="1:6" ht="23.25" hidden="1" customHeight="1" thickBot="1" x14ac:dyDescent="0.25">
      <c r="A57" s="889" t="s">
        <v>156</v>
      </c>
      <c r="B57" s="284" t="s">
        <v>113</v>
      </c>
      <c r="C57" s="282">
        <v>6090</v>
      </c>
      <c r="D57" s="285">
        <v>9440</v>
      </c>
      <c r="E57" s="204">
        <f>D57/C57*100</f>
        <v>155.00821018062399</v>
      </c>
      <c r="F57" s="375" t="s">
        <v>111</v>
      </c>
    </row>
    <row r="58" spans="1:6" ht="21.75" hidden="1" customHeight="1" thickBot="1" x14ac:dyDescent="0.25">
      <c r="A58" s="890"/>
      <c r="B58" s="284" t="s">
        <v>114</v>
      </c>
      <c r="C58" s="282">
        <v>75050</v>
      </c>
      <c r="D58" s="285">
        <v>50000</v>
      </c>
      <c r="E58" s="204">
        <f>D58/C58*100</f>
        <v>66.622251832111928</v>
      </c>
      <c r="F58" s="375" t="s">
        <v>111</v>
      </c>
    </row>
    <row r="59" spans="1:6" ht="39.75" customHeight="1" thickBot="1" x14ac:dyDescent="0.25">
      <c r="A59" s="641" t="s">
        <v>294</v>
      </c>
      <c r="B59" s="642"/>
      <c r="C59" s="524"/>
      <c r="D59" s="638"/>
      <c r="E59" s="639"/>
      <c r="F59" s="524"/>
    </row>
    <row r="60" spans="1:6" ht="33" x14ac:dyDescent="0.2">
      <c r="A60" s="643" t="s">
        <v>383</v>
      </c>
      <c r="B60" s="644" t="s">
        <v>50</v>
      </c>
      <c r="C60" s="645">
        <v>50.87</v>
      </c>
      <c r="D60" s="646">
        <v>52.11</v>
      </c>
      <c r="E60" s="1">
        <f>D60/C60*100</f>
        <v>102.43758600353843</v>
      </c>
      <c r="F60" s="647">
        <v>85.51</v>
      </c>
    </row>
    <row r="61" spans="1:6" ht="24" customHeight="1" x14ac:dyDescent="0.2">
      <c r="A61" s="648" t="s">
        <v>295</v>
      </c>
      <c r="B61" s="644" t="s">
        <v>51</v>
      </c>
      <c r="C61" s="649">
        <v>1.28</v>
      </c>
      <c r="D61" s="650">
        <v>1.33</v>
      </c>
      <c r="E61" s="1">
        <f>D61/C61*100</f>
        <v>103.90625</v>
      </c>
      <c r="F61" s="647">
        <v>1.33</v>
      </c>
    </row>
    <row r="62" spans="1:6" ht="24" customHeight="1" x14ac:dyDescent="0.2">
      <c r="A62" s="648" t="s">
        <v>99</v>
      </c>
      <c r="B62" s="644" t="s">
        <v>147</v>
      </c>
      <c r="C62" s="647">
        <v>1008.06</v>
      </c>
      <c r="D62" s="646">
        <v>1049.8900000000001</v>
      </c>
      <c r="E62" s="1">
        <f>D62/C62*100</f>
        <v>104.14955459000458</v>
      </c>
      <c r="F62" s="647">
        <v>1136.5999999999999</v>
      </c>
    </row>
    <row r="63" spans="1:6" ht="24" customHeight="1" x14ac:dyDescent="0.2">
      <c r="A63" s="648" t="s">
        <v>100</v>
      </c>
      <c r="B63" s="644" t="s">
        <v>148</v>
      </c>
      <c r="C63" s="647">
        <v>60.47</v>
      </c>
      <c r="D63" s="646">
        <v>62.98</v>
      </c>
      <c r="E63" s="1">
        <f>D63/C63*100</f>
        <v>104.15081858772946</v>
      </c>
      <c r="F63" s="647">
        <v>70.53</v>
      </c>
    </row>
    <row r="64" spans="1:6" ht="24" customHeight="1" thickBot="1" x14ac:dyDescent="0.25">
      <c r="A64" s="648" t="s">
        <v>101</v>
      </c>
      <c r="B64" s="644" t="s">
        <v>148</v>
      </c>
      <c r="C64" s="651">
        <v>43.27</v>
      </c>
      <c r="D64" s="646">
        <v>45.6</v>
      </c>
      <c r="E64" s="1">
        <f>D64/C64*100</f>
        <v>105.38479315923273</v>
      </c>
      <c r="F64" s="647">
        <v>37.049999999999997</v>
      </c>
    </row>
    <row r="65" spans="1:20" ht="41.25" customHeight="1" thickBot="1" x14ac:dyDescent="0.35">
      <c r="A65" s="659" t="s">
        <v>117</v>
      </c>
      <c r="B65" s="642" t="s">
        <v>29</v>
      </c>
      <c r="C65" s="524" t="s">
        <v>384</v>
      </c>
      <c r="D65" s="638" t="s">
        <v>434</v>
      </c>
      <c r="E65" s="524" t="s">
        <v>435</v>
      </c>
      <c r="F65" s="524">
        <v>22</v>
      </c>
    </row>
    <row r="66" spans="1:20" ht="18.75" x14ac:dyDescent="0.3">
      <c r="A66" s="676" t="s">
        <v>385</v>
      </c>
      <c r="B66" s="673"/>
      <c r="C66" s="677"/>
      <c r="D66" s="677"/>
      <c r="E66" s="681"/>
      <c r="F66" s="673"/>
    </row>
    <row r="67" spans="1:20" ht="16.5" x14ac:dyDescent="0.25">
      <c r="A67" s="678" t="s">
        <v>386</v>
      </c>
      <c r="B67" s="679" t="s">
        <v>29</v>
      </c>
      <c r="C67" s="674">
        <v>26970.73</v>
      </c>
      <c r="D67" s="674">
        <v>24732.62</v>
      </c>
      <c r="E67" s="635">
        <f>D67/C67*100</f>
        <v>91.701707740205777</v>
      </c>
      <c r="F67" s="635">
        <v>25540.3</v>
      </c>
    </row>
    <row r="68" spans="1:20" ht="33" x14ac:dyDescent="0.2">
      <c r="A68" s="643" t="s">
        <v>102</v>
      </c>
      <c r="B68" s="679" t="s">
        <v>29</v>
      </c>
      <c r="C68" s="674">
        <v>2316.02</v>
      </c>
      <c r="D68" s="674">
        <v>2547.59</v>
      </c>
      <c r="E68" s="635">
        <f>D68/C68*100</f>
        <v>109.99861831935821</v>
      </c>
      <c r="F68" s="635">
        <v>1309.4000000000001</v>
      </c>
    </row>
    <row r="69" spans="1:20" ht="33" x14ac:dyDescent="0.25">
      <c r="A69" s="664" t="s">
        <v>103</v>
      </c>
      <c r="B69" s="679" t="s">
        <v>28</v>
      </c>
      <c r="C69" s="674">
        <f>C68/C67*100</f>
        <v>8.587160970429796</v>
      </c>
      <c r="D69" s="674">
        <f>D68/D67*100</f>
        <v>10.300526187682504</v>
      </c>
      <c r="E69" s="635">
        <f>D69/C69*100</f>
        <v>119.95263886577582</v>
      </c>
      <c r="F69" s="674">
        <f>F68/F67*100</f>
        <v>5.1267996068957693</v>
      </c>
    </row>
    <row r="70" spans="1:20" ht="34.5" customHeight="1" thickBot="1" x14ac:dyDescent="0.3">
      <c r="A70" s="665" t="s">
        <v>169</v>
      </c>
      <c r="B70" s="680" t="s">
        <v>29</v>
      </c>
      <c r="C70" s="594">
        <v>2900</v>
      </c>
      <c r="D70" s="594">
        <v>3045</v>
      </c>
      <c r="E70" s="526">
        <f>D70/C70*100</f>
        <v>105</v>
      </c>
      <c r="F70" s="675" t="s">
        <v>306</v>
      </c>
    </row>
    <row r="71" spans="1:20" ht="24" customHeight="1" x14ac:dyDescent="0.2">
      <c r="A71" s="802" t="s">
        <v>375</v>
      </c>
      <c r="B71" s="802"/>
      <c r="C71" s="802"/>
      <c r="D71" s="802"/>
      <c r="E71" s="802"/>
      <c r="F71" s="802"/>
    </row>
    <row r="72" spans="1:20" ht="26.25" customHeight="1" x14ac:dyDescent="0.25"/>
    <row r="73" spans="1:20" ht="12.75" x14ac:dyDescent="0.2">
      <c r="D73" s="2"/>
      <c r="E73" s="2"/>
      <c r="F73" s="2"/>
    </row>
    <row r="74" spans="1:20" ht="15.75" customHeight="1" x14ac:dyDescent="0.2">
      <c r="A74" s="121"/>
      <c r="B74" s="122"/>
      <c r="C74" s="122"/>
      <c r="D74" s="122"/>
      <c r="E74" s="122"/>
      <c r="F74" s="122"/>
      <c r="H74" s="652"/>
      <c r="I74" s="653" t="s">
        <v>9</v>
      </c>
      <c r="J74" s="653" t="s">
        <v>10</v>
      </c>
      <c r="K74" s="653" t="s">
        <v>11</v>
      </c>
      <c r="L74" s="653" t="s">
        <v>12</v>
      </c>
      <c r="M74" s="653" t="s">
        <v>13</v>
      </c>
      <c r="N74" s="653" t="s">
        <v>14</v>
      </c>
      <c r="O74" s="653" t="s">
        <v>118</v>
      </c>
      <c r="P74" s="653" t="s">
        <v>126</v>
      </c>
      <c r="Q74" s="653" t="s">
        <v>132</v>
      </c>
      <c r="R74" s="653" t="s">
        <v>133</v>
      </c>
      <c r="S74" s="653" t="s">
        <v>138</v>
      </c>
      <c r="T74" s="653" t="s">
        <v>139</v>
      </c>
    </row>
    <row r="75" spans="1:20" x14ac:dyDescent="0.25">
      <c r="H75" s="654">
        <v>2014</v>
      </c>
      <c r="I75" s="654">
        <v>100.4</v>
      </c>
      <c r="J75" s="654">
        <v>101.1</v>
      </c>
      <c r="K75" s="654">
        <v>101.9</v>
      </c>
      <c r="L75" s="654">
        <v>102.6</v>
      </c>
      <c r="M75" s="654">
        <v>103.5</v>
      </c>
      <c r="N75" s="654">
        <v>103.7</v>
      </c>
      <c r="O75" s="654">
        <v>104.1</v>
      </c>
      <c r="P75" s="654">
        <v>104.8</v>
      </c>
      <c r="Q75" s="654">
        <v>105.3</v>
      </c>
      <c r="R75" s="655">
        <v>106.01</v>
      </c>
      <c r="S75" s="654">
        <v>106.7</v>
      </c>
      <c r="T75" s="655">
        <v>109.46</v>
      </c>
    </row>
    <row r="76" spans="1:20" x14ac:dyDescent="0.25">
      <c r="H76" s="652">
        <v>2015</v>
      </c>
      <c r="I76" s="654">
        <v>103.4</v>
      </c>
      <c r="J76" s="656">
        <v>105.29</v>
      </c>
      <c r="K76" s="654">
        <v>106.5</v>
      </c>
      <c r="L76" s="654"/>
      <c r="M76" s="654"/>
      <c r="N76" s="654"/>
      <c r="O76" s="654"/>
      <c r="P76" s="654"/>
      <c r="Q76" s="654"/>
      <c r="R76" s="655"/>
      <c r="S76" s="654"/>
      <c r="T76" s="655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81"/>
  <sheetViews>
    <sheetView zoomScale="110" zoomScaleNormal="110" workbookViewId="0">
      <selection activeCell="AG61" sqref="AG61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8" width="8.7109375" style="11" customWidth="1"/>
    <col min="9" max="10" width="7.7109375" style="11" customWidth="1"/>
    <col min="11" max="11" width="8.140625" style="11" customWidth="1"/>
    <col min="12" max="14" width="7.7109375" style="11" customWidth="1"/>
    <col min="15" max="15" width="10.28515625" style="11" customWidth="1"/>
    <col min="16" max="16" width="12.42578125" style="11" bestFit="1" customWidth="1"/>
    <col min="17" max="17" width="12.42578125" style="11" customWidth="1"/>
    <col min="18" max="257" width="9.140625" style="11"/>
    <col min="258" max="258" width="17.140625" style="11" customWidth="1"/>
    <col min="259" max="259" width="14.28515625" style="11" customWidth="1"/>
    <col min="260" max="260" width="8.7109375" style="11" customWidth="1"/>
    <col min="261" max="261" width="9.140625" style="11" customWidth="1"/>
    <col min="262" max="262" width="8.7109375" style="11" customWidth="1"/>
    <col min="263" max="263" width="8.28515625" style="11" customWidth="1"/>
    <col min="264" max="264" width="8.7109375" style="11" customWidth="1"/>
    <col min="265" max="266" width="7.7109375" style="11" customWidth="1"/>
    <col min="267" max="267" width="8.140625" style="11" customWidth="1"/>
    <col min="268" max="270" width="7.7109375" style="11" customWidth="1"/>
    <col min="271" max="271" width="10.28515625" style="11" customWidth="1"/>
    <col min="272" max="272" width="12.42578125" style="11" bestFit="1" customWidth="1"/>
    <col min="273" max="273" width="12.42578125" style="11" customWidth="1"/>
    <col min="274" max="513" width="9.140625" style="11"/>
    <col min="514" max="514" width="17.140625" style="11" customWidth="1"/>
    <col min="515" max="515" width="14.28515625" style="11" customWidth="1"/>
    <col min="516" max="516" width="8.7109375" style="11" customWidth="1"/>
    <col min="517" max="517" width="9.140625" style="11" customWidth="1"/>
    <col min="518" max="518" width="8.7109375" style="11" customWidth="1"/>
    <col min="519" max="519" width="8.28515625" style="11" customWidth="1"/>
    <col min="520" max="520" width="8.7109375" style="11" customWidth="1"/>
    <col min="521" max="522" width="7.7109375" style="11" customWidth="1"/>
    <col min="523" max="523" width="8.140625" style="11" customWidth="1"/>
    <col min="524" max="526" width="7.7109375" style="11" customWidth="1"/>
    <col min="527" max="527" width="10.28515625" style="11" customWidth="1"/>
    <col min="528" max="528" width="12.42578125" style="11" bestFit="1" customWidth="1"/>
    <col min="529" max="529" width="12.42578125" style="11" customWidth="1"/>
    <col min="530" max="769" width="9.140625" style="11"/>
    <col min="770" max="770" width="17.140625" style="11" customWidth="1"/>
    <col min="771" max="771" width="14.28515625" style="11" customWidth="1"/>
    <col min="772" max="772" width="8.7109375" style="11" customWidth="1"/>
    <col min="773" max="773" width="9.140625" style="11" customWidth="1"/>
    <col min="774" max="774" width="8.7109375" style="11" customWidth="1"/>
    <col min="775" max="775" width="8.28515625" style="11" customWidth="1"/>
    <col min="776" max="776" width="8.7109375" style="11" customWidth="1"/>
    <col min="777" max="778" width="7.7109375" style="11" customWidth="1"/>
    <col min="779" max="779" width="8.140625" style="11" customWidth="1"/>
    <col min="780" max="782" width="7.7109375" style="11" customWidth="1"/>
    <col min="783" max="783" width="10.28515625" style="11" customWidth="1"/>
    <col min="784" max="784" width="12.42578125" style="11" bestFit="1" customWidth="1"/>
    <col min="785" max="785" width="12.42578125" style="11" customWidth="1"/>
    <col min="786" max="1025" width="9.140625" style="11"/>
    <col min="1026" max="1026" width="17.140625" style="11" customWidth="1"/>
    <col min="1027" max="1027" width="14.28515625" style="11" customWidth="1"/>
    <col min="1028" max="1028" width="8.7109375" style="11" customWidth="1"/>
    <col min="1029" max="1029" width="9.140625" style="11" customWidth="1"/>
    <col min="1030" max="1030" width="8.7109375" style="11" customWidth="1"/>
    <col min="1031" max="1031" width="8.28515625" style="11" customWidth="1"/>
    <col min="1032" max="1032" width="8.7109375" style="11" customWidth="1"/>
    <col min="1033" max="1034" width="7.7109375" style="11" customWidth="1"/>
    <col min="1035" max="1035" width="8.140625" style="11" customWidth="1"/>
    <col min="1036" max="1038" width="7.7109375" style="11" customWidth="1"/>
    <col min="1039" max="1039" width="10.28515625" style="11" customWidth="1"/>
    <col min="1040" max="1040" width="12.42578125" style="11" bestFit="1" customWidth="1"/>
    <col min="1041" max="1041" width="12.42578125" style="11" customWidth="1"/>
    <col min="1042" max="1281" width="9.140625" style="11"/>
    <col min="1282" max="1282" width="17.140625" style="11" customWidth="1"/>
    <col min="1283" max="1283" width="14.28515625" style="11" customWidth="1"/>
    <col min="1284" max="1284" width="8.7109375" style="11" customWidth="1"/>
    <col min="1285" max="1285" width="9.140625" style="11" customWidth="1"/>
    <col min="1286" max="1286" width="8.7109375" style="11" customWidth="1"/>
    <col min="1287" max="1287" width="8.28515625" style="11" customWidth="1"/>
    <col min="1288" max="1288" width="8.7109375" style="11" customWidth="1"/>
    <col min="1289" max="1290" width="7.7109375" style="11" customWidth="1"/>
    <col min="1291" max="1291" width="8.140625" style="11" customWidth="1"/>
    <col min="1292" max="1294" width="7.7109375" style="11" customWidth="1"/>
    <col min="1295" max="1295" width="10.28515625" style="11" customWidth="1"/>
    <col min="1296" max="1296" width="12.42578125" style="11" bestFit="1" customWidth="1"/>
    <col min="1297" max="1297" width="12.42578125" style="11" customWidth="1"/>
    <col min="1298" max="1537" width="9.140625" style="11"/>
    <col min="1538" max="1538" width="17.140625" style="11" customWidth="1"/>
    <col min="1539" max="1539" width="14.28515625" style="11" customWidth="1"/>
    <col min="1540" max="1540" width="8.7109375" style="11" customWidth="1"/>
    <col min="1541" max="1541" width="9.140625" style="11" customWidth="1"/>
    <col min="1542" max="1542" width="8.7109375" style="11" customWidth="1"/>
    <col min="1543" max="1543" width="8.28515625" style="11" customWidth="1"/>
    <col min="1544" max="1544" width="8.7109375" style="11" customWidth="1"/>
    <col min="1545" max="1546" width="7.7109375" style="11" customWidth="1"/>
    <col min="1547" max="1547" width="8.140625" style="11" customWidth="1"/>
    <col min="1548" max="1550" width="7.7109375" style="11" customWidth="1"/>
    <col min="1551" max="1551" width="10.28515625" style="11" customWidth="1"/>
    <col min="1552" max="1552" width="12.42578125" style="11" bestFit="1" customWidth="1"/>
    <col min="1553" max="1553" width="12.42578125" style="11" customWidth="1"/>
    <col min="1554" max="1793" width="9.140625" style="11"/>
    <col min="1794" max="1794" width="17.140625" style="11" customWidth="1"/>
    <col min="1795" max="1795" width="14.28515625" style="11" customWidth="1"/>
    <col min="1796" max="1796" width="8.7109375" style="11" customWidth="1"/>
    <col min="1797" max="1797" width="9.140625" style="11" customWidth="1"/>
    <col min="1798" max="1798" width="8.7109375" style="11" customWidth="1"/>
    <col min="1799" max="1799" width="8.28515625" style="11" customWidth="1"/>
    <col min="1800" max="1800" width="8.7109375" style="11" customWidth="1"/>
    <col min="1801" max="1802" width="7.7109375" style="11" customWidth="1"/>
    <col min="1803" max="1803" width="8.140625" style="11" customWidth="1"/>
    <col min="1804" max="1806" width="7.7109375" style="11" customWidth="1"/>
    <col min="1807" max="1807" width="10.28515625" style="11" customWidth="1"/>
    <col min="1808" max="1808" width="12.42578125" style="11" bestFit="1" customWidth="1"/>
    <col min="1809" max="1809" width="12.42578125" style="11" customWidth="1"/>
    <col min="1810" max="2049" width="9.140625" style="11"/>
    <col min="2050" max="2050" width="17.140625" style="11" customWidth="1"/>
    <col min="2051" max="2051" width="14.28515625" style="11" customWidth="1"/>
    <col min="2052" max="2052" width="8.7109375" style="11" customWidth="1"/>
    <col min="2053" max="2053" width="9.140625" style="11" customWidth="1"/>
    <col min="2054" max="2054" width="8.7109375" style="11" customWidth="1"/>
    <col min="2055" max="2055" width="8.28515625" style="11" customWidth="1"/>
    <col min="2056" max="2056" width="8.7109375" style="11" customWidth="1"/>
    <col min="2057" max="2058" width="7.7109375" style="11" customWidth="1"/>
    <col min="2059" max="2059" width="8.140625" style="11" customWidth="1"/>
    <col min="2060" max="2062" width="7.7109375" style="11" customWidth="1"/>
    <col min="2063" max="2063" width="10.28515625" style="11" customWidth="1"/>
    <col min="2064" max="2064" width="12.42578125" style="11" bestFit="1" customWidth="1"/>
    <col min="2065" max="2065" width="12.42578125" style="11" customWidth="1"/>
    <col min="2066" max="2305" width="9.140625" style="11"/>
    <col min="2306" max="2306" width="17.140625" style="11" customWidth="1"/>
    <col min="2307" max="2307" width="14.28515625" style="11" customWidth="1"/>
    <col min="2308" max="2308" width="8.7109375" style="11" customWidth="1"/>
    <col min="2309" max="2309" width="9.140625" style="11" customWidth="1"/>
    <col min="2310" max="2310" width="8.7109375" style="11" customWidth="1"/>
    <col min="2311" max="2311" width="8.28515625" style="11" customWidth="1"/>
    <col min="2312" max="2312" width="8.7109375" style="11" customWidth="1"/>
    <col min="2313" max="2314" width="7.7109375" style="11" customWidth="1"/>
    <col min="2315" max="2315" width="8.140625" style="11" customWidth="1"/>
    <col min="2316" max="2318" width="7.7109375" style="11" customWidth="1"/>
    <col min="2319" max="2319" width="10.28515625" style="11" customWidth="1"/>
    <col min="2320" max="2320" width="12.42578125" style="11" bestFit="1" customWidth="1"/>
    <col min="2321" max="2321" width="12.42578125" style="11" customWidth="1"/>
    <col min="2322" max="2561" width="9.140625" style="11"/>
    <col min="2562" max="2562" width="17.140625" style="11" customWidth="1"/>
    <col min="2563" max="2563" width="14.28515625" style="11" customWidth="1"/>
    <col min="2564" max="2564" width="8.7109375" style="11" customWidth="1"/>
    <col min="2565" max="2565" width="9.140625" style="11" customWidth="1"/>
    <col min="2566" max="2566" width="8.7109375" style="11" customWidth="1"/>
    <col min="2567" max="2567" width="8.28515625" style="11" customWidth="1"/>
    <col min="2568" max="2568" width="8.7109375" style="11" customWidth="1"/>
    <col min="2569" max="2570" width="7.7109375" style="11" customWidth="1"/>
    <col min="2571" max="2571" width="8.140625" style="11" customWidth="1"/>
    <col min="2572" max="2574" width="7.7109375" style="11" customWidth="1"/>
    <col min="2575" max="2575" width="10.28515625" style="11" customWidth="1"/>
    <col min="2576" max="2576" width="12.42578125" style="11" bestFit="1" customWidth="1"/>
    <col min="2577" max="2577" width="12.42578125" style="11" customWidth="1"/>
    <col min="2578" max="2817" width="9.140625" style="11"/>
    <col min="2818" max="2818" width="17.140625" style="11" customWidth="1"/>
    <col min="2819" max="2819" width="14.28515625" style="11" customWidth="1"/>
    <col min="2820" max="2820" width="8.7109375" style="11" customWidth="1"/>
    <col min="2821" max="2821" width="9.140625" style="11" customWidth="1"/>
    <col min="2822" max="2822" width="8.7109375" style="11" customWidth="1"/>
    <col min="2823" max="2823" width="8.28515625" style="11" customWidth="1"/>
    <col min="2824" max="2824" width="8.7109375" style="11" customWidth="1"/>
    <col min="2825" max="2826" width="7.7109375" style="11" customWidth="1"/>
    <col min="2827" max="2827" width="8.140625" style="11" customWidth="1"/>
    <col min="2828" max="2830" width="7.7109375" style="11" customWidth="1"/>
    <col min="2831" max="2831" width="10.28515625" style="11" customWidth="1"/>
    <col min="2832" max="2832" width="12.42578125" style="11" bestFit="1" customWidth="1"/>
    <col min="2833" max="2833" width="12.42578125" style="11" customWidth="1"/>
    <col min="2834" max="3073" width="9.140625" style="11"/>
    <col min="3074" max="3074" width="17.140625" style="11" customWidth="1"/>
    <col min="3075" max="3075" width="14.28515625" style="11" customWidth="1"/>
    <col min="3076" max="3076" width="8.7109375" style="11" customWidth="1"/>
    <col min="3077" max="3077" width="9.140625" style="11" customWidth="1"/>
    <col min="3078" max="3078" width="8.7109375" style="11" customWidth="1"/>
    <col min="3079" max="3079" width="8.28515625" style="11" customWidth="1"/>
    <col min="3080" max="3080" width="8.7109375" style="11" customWidth="1"/>
    <col min="3081" max="3082" width="7.7109375" style="11" customWidth="1"/>
    <col min="3083" max="3083" width="8.140625" style="11" customWidth="1"/>
    <col min="3084" max="3086" width="7.7109375" style="11" customWidth="1"/>
    <col min="3087" max="3087" width="10.28515625" style="11" customWidth="1"/>
    <col min="3088" max="3088" width="12.42578125" style="11" bestFit="1" customWidth="1"/>
    <col min="3089" max="3089" width="12.42578125" style="11" customWidth="1"/>
    <col min="3090" max="3329" width="9.140625" style="11"/>
    <col min="3330" max="3330" width="17.140625" style="11" customWidth="1"/>
    <col min="3331" max="3331" width="14.28515625" style="11" customWidth="1"/>
    <col min="3332" max="3332" width="8.7109375" style="11" customWidth="1"/>
    <col min="3333" max="3333" width="9.140625" style="11" customWidth="1"/>
    <col min="3334" max="3334" width="8.7109375" style="11" customWidth="1"/>
    <col min="3335" max="3335" width="8.28515625" style="11" customWidth="1"/>
    <col min="3336" max="3336" width="8.7109375" style="11" customWidth="1"/>
    <col min="3337" max="3338" width="7.7109375" style="11" customWidth="1"/>
    <col min="3339" max="3339" width="8.140625" style="11" customWidth="1"/>
    <col min="3340" max="3342" width="7.7109375" style="11" customWidth="1"/>
    <col min="3343" max="3343" width="10.28515625" style="11" customWidth="1"/>
    <col min="3344" max="3344" width="12.42578125" style="11" bestFit="1" customWidth="1"/>
    <col min="3345" max="3345" width="12.42578125" style="11" customWidth="1"/>
    <col min="3346" max="3585" width="9.140625" style="11"/>
    <col min="3586" max="3586" width="17.140625" style="11" customWidth="1"/>
    <col min="3587" max="3587" width="14.28515625" style="11" customWidth="1"/>
    <col min="3588" max="3588" width="8.7109375" style="11" customWidth="1"/>
    <col min="3589" max="3589" width="9.140625" style="11" customWidth="1"/>
    <col min="3590" max="3590" width="8.7109375" style="11" customWidth="1"/>
    <col min="3591" max="3591" width="8.28515625" style="11" customWidth="1"/>
    <col min="3592" max="3592" width="8.7109375" style="11" customWidth="1"/>
    <col min="3593" max="3594" width="7.7109375" style="11" customWidth="1"/>
    <col min="3595" max="3595" width="8.140625" style="11" customWidth="1"/>
    <col min="3596" max="3598" width="7.7109375" style="11" customWidth="1"/>
    <col min="3599" max="3599" width="10.28515625" style="11" customWidth="1"/>
    <col min="3600" max="3600" width="12.42578125" style="11" bestFit="1" customWidth="1"/>
    <col min="3601" max="3601" width="12.42578125" style="11" customWidth="1"/>
    <col min="3602" max="3841" width="9.140625" style="11"/>
    <col min="3842" max="3842" width="17.140625" style="11" customWidth="1"/>
    <col min="3843" max="3843" width="14.28515625" style="11" customWidth="1"/>
    <col min="3844" max="3844" width="8.7109375" style="11" customWidth="1"/>
    <col min="3845" max="3845" width="9.140625" style="11" customWidth="1"/>
    <col min="3846" max="3846" width="8.7109375" style="11" customWidth="1"/>
    <col min="3847" max="3847" width="8.28515625" style="11" customWidth="1"/>
    <col min="3848" max="3848" width="8.7109375" style="11" customWidth="1"/>
    <col min="3849" max="3850" width="7.7109375" style="11" customWidth="1"/>
    <col min="3851" max="3851" width="8.140625" style="11" customWidth="1"/>
    <col min="3852" max="3854" width="7.7109375" style="11" customWidth="1"/>
    <col min="3855" max="3855" width="10.28515625" style="11" customWidth="1"/>
    <col min="3856" max="3856" width="12.42578125" style="11" bestFit="1" customWidth="1"/>
    <col min="3857" max="3857" width="12.42578125" style="11" customWidth="1"/>
    <col min="3858" max="4097" width="9.140625" style="11"/>
    <col min="4098" max="4098" width="17.140625" style="11" customWidth="1"/>
    <col min="4099" max="4099" width="14.28515625" style="11" customWidth="1"/>
    <col min="4100" max="4100" width="8.7109375" style="11" customWidth="1"/>
    <col min="4101" max="4101" width="9.140625" style="11" customWidth="1"/>
    <col min="4102" max="4102" width="8.7109375" style="11" customWidth="1"/>
    <col min="4103" max="4103" width="8.28515625" style="11" customWidth="1"/>
    <col min="4104" max="4104" width="8.7109375" style="11" customWidth="1"/>
    <col min="4105" max="4106" width="7.7109375" style="11" customWidth="1"/>
    <col min="4107" max="4107" width="8.140625" style="11" customWidth="1"/>
    <col min="4108" max="4110" width="7.7109375" style="11" customWidth="1"/>
    <col min="4111" max="4111" width="10.28515625" style="11" customWidth="1"/>
    <col min="4112" max="4112" width="12.42578125" style="11" bestFit="1" customWidth="1"/>
    <col min="4113" max="4113" width="12.42578125" style="11" customWidth="1"/>
    <col min="4114" max="4353" width="9.140625" style="11"/>
    <col min="4354" max="4354" width="17.140625" style="11" customWidth="1"/>
    <col min="4355" max="4355" width="14.28515625" style="11" customWidth="1"/>
    <col min="4356" max="4356" width="8.7109375" style="11" customWidth="1"/>
    <col min="4357" max="4357" width="9.140625" style="11" customWidth="1"/>
    <col min="4358" max="4358" width="8.7109375" style="11" customWidth="1"/>
    <col min="4359" max="4359" width="8.28515625" style="11" customWidth="1"/>
    <col min="4360" max="4360" width="8.7109375" style="11" customWidth="1"/>
    <col min="4361" max="4362" width="7.7109375" style="11" customWidth="1"/>
    <col min="4363" max="4363" width="8.140625" style="11" customWidth="1"/>
    <col min="4364" max="4366" width="7.7109375" style="11" customWidth="1"/>
    <col min="4367" max="4367" width="10.28515625" style="11" customWidth="1"/>
    <col min="4368" max="4368" width="12.42578125" style="11" bestFit="1" customWidth="1"/>
    <col min="4369" max="4369" width="12.42578125" style="11" customWidth="1"/>
    <col min="4370" max="4609" width="9.140625" style="11"/>
    <col min="4610" max="4610" width="17.140625" style="11" customWidth="1"/>
    <col min="4611" max="4611" width="14.28515625" style="11" customWidth="1"/>
    <col min="4612" max="4612" width="8.7109375" style="11" customWidth="1"/>
    <col min="4613" max="4613" width="9.140625" style="11" customWidth="1"/>
    <col min="4614" max="4614" width="8.7109375" style="11" customWidth="1"/>
    <col min="4615" max="4615" width="8.28515625" style="11" customWidth="1"/>
    <col min="4616" max="4616" width="8.7109375" style="11" customWidth="1"/>
    <col min="4617" max="4618" width="7.7109375" style="11" customWidth="1"/>
    <col min="4619" max="4619" width="8.140625" style="11" customWidth="1"/>
    <col min="4620" max="4622" width="7.7109375" style="11" customWidth="1"/>
    <col min="4623" max="4623" width="10.28515625" style="11" customWidth="1"/>
    <col min="4624" max="4624" width="12.42578125" style="11" bestFit="1" customWidth="1"/>
    <col min="4625" max="4625" width="12.42578125" style="11" customWidth="1"/>
    <col min="4626" max="4865" width="9.140625" style="11"/>
    <col min="4866" max="4866" width="17.140625" style="11" customWidth="1"/>
    <col min="4867" max="4867" width="14.28515625" style="11" customWidth="1"/>
    <col min="4868" max="4868" width="8.7109375" style="11" customWidth="1"/>
    <col min="4869" max="4869" width="9.140625" style="11" customWidth="1"/>
    <col min="4870" max="4870" width="8.7109375" style="11" customWidth="1"/>
    <col min="4871" max="4871" width="8.28515625" style="11" customWidth="1"/>
    <col min="4872" max="4872" width="8.7109375" style="11" customWidth="1"/>
    <col min="4873" max="4874" width="7.7109375" style="11" customWidth="1"/>
    <col min="4875" max="4875" width="8.140625" style="11" customWidth="1"/>
    <col min="4876" max="4878" width="7.7109375" style="11" customWidth="1"/>
    <col min="4879" max="4879" width="10.28515625" style="11" customWidth="1"/>
    <col min="4880" max="4880" width="12.42578125" style="11" bestFit="1" customWidth="1"/>
    <col min="4881" max="4881" width="12.42578125" style="11" customWidth="1"/>
    <col min="4882" max="5121" width="9.140625" style="11"/>
    <col min="5122" max="5122" width="17.140625" style="11" customWidth="1"/>
    <col min="5123" max="5123" width="14.28515625" style="11" customWidth="1"/>
    <col min="5124" max="5124" width="8.7109375" style="11" customWidth="1"/>
    <col min="5125" max="5125" width="9.140625" style="11" customWidth="1"/>
    <col min="5126" max="5126" width="8.7109375" style="11" customWidth="1"/>
    <col min="5127" max="5127" width="8.28515625" style="11" customWidth="1"/>
    <col min="5128" max="5128" width="8.7109375" style="11" customWidth="1"/>
    <col min="5129" max="5130" width="7.7109375" style="11" customWidth="1"/>
    <col min="5131" max="5131" width="8.140625" style="11" customWidth="1"/>
    <col min="5132" max="5134" width="7.7109375" style="11" customWidth="1"/>
    <col min="5135" max="5135" width="10.28515625" style="11" customWidth="1"/>
    <col min="5136" max="5136" width="12.42578125" style="11" bestFit="1" customWidth="1"/>
    <col min="5137" max="5137" width="12.42578125" style="11" customWidth="1"/>
    <col min="5138" max="5377" width="9.140625" style="11"/>
    <col min="5378" max="5378" width="17.140625" style="11" customWidth="1"/>
    <col min="5379" max="5379" width="14.28515625" style="11" customWidth="1"/>
    <col min="5380" max="5380" width="8.7109375" style="11" customWidth="1"/>
    <col min="5381" max="5381" width="9.140625" style="11" customWidth="1"/>
    <col min="5382" max="5382" width="8.7109375" style="11" customWidth="1"/>
    <col min="5383" max="5383" width="8.28515625" style="11" customWidth="1"/>
    <col min="5384" max="5384" width="8.7109375" style="11" customWidth="1"/>
    <col min="5385" max="5386" width="7.7109375" style="11" customWidth="1"/>
    <col min="5387" max="5387" width="8.140625" style="11" customWidth="1"/>
    <col min="5388" max="5390" width="7.7109375" style="11" customWidth="1"/>
    <col min="5391" max="5391" width="10.28515625" style="11" customWidth="1"/>
    <col min="5392" max="5392" width="12.42578125" style="11" bestFit="1" customWidth="1"/>
    <col min="5393" max="5393" width="12.42578125" style="11" customWidth="1"/>
    <col min="5394" max="5633" width="9.140625" style="11"/>
    <col min="5634" max="5634" width="17.140625" style="11" customWidth="1"/>
    <col min="5635" max="5635" width="14.28515625" style="11" customWidth="1"/>
    <col min="5636" max="5636" width="8.7109375" style="11" customWidth="1"/>
    <col min="5637" max="5637" width="9.140625" style="11" customWidth="1"/>
    <col min="5638" max="5638" width="8.7109375" style="11" customWidth="1"/>
    <col min="5639" max="5639" width="8.28515625" style="11" customWidth="1"/>
    <col min="5640" max="5640" width="8.7109375" style="11" customWidth="1"/>
    <col min="5641" max="5642" width="7.7109375" style="11" customWidth="1"/>
    <col min="5643" max="5643" width="8.140625" style="11" customWidth="1"/>
    <col min="5644" max="5646" width="7.7109375" style="11" customWidth="1"/>
    <col min="5647" max="5647" width="10.28515625" style="11" customWidth="1"/>
    <col min="5648" max="5648" width="12.42578125" style="11" bestFit="1" customWidth="1"/>
    <col min="5649" max="5649" width="12.42578125" style="11" customWidth="1"/>
    <col min="5650" max="5889" width="9.140625" style="11"/>
    <col min="5890" max="5890" width="17.140625" style="11" customWidth="1"/>
    <col min="5891" max="5891" width="14.28515625" style="11" customWidth="1"/>
    <col min="5892" max="5892" width="8.7109375" style="11" customWidth="1"/>
    <col min="5893" max="5893" width="9.140625" style="11" customWidth="1"/>
    <col min="5894" max="5894" width="8.7109375" style="11" customWidth="1"/>
    <col min="5895" max="5895" width="8.28515625" style="11" customWidth="1"/>
    <col min="5896" max="5896" width="8.7109375" style="11" customWidth="1"/>
    <col min="5897" max="5898" width="7.7109375" style="11" customWidth="1"/>
    <col min="5899" max="5899" width="8.140625" style="11" customWidth="1"/>
    <col min="5900" max="5902" width="7.7109375" style="11" customWidth="1"/>
    <col min="5903" max="5903" width="10.28515625" style="11" customWidth="1"/>
    <col min="5904" max="5904" width="12.42578125" style="11" bestFit="1" customWidth="1"/>
    <col min="5905" max="5905" width="12.42578125" style="11" customWidth="1"/>
    <col min="5906" max="6145" width="9.140625" style="11"/>
    <col min="6146" max="6146" width="17.140625" style="11" customWidth="1"/>
    <col min="6147" max="6147" width="14.28515625" style="11" customWidth="1"/>
    <col min="6148" max="6148" width="8.7109375" style="11" customWidth="1"/>
    <col min="6149" max="6149" width="9.140625" style="11" customWidth="1"/>
    <col min="6150" max="6150" width="8.7109375" style="11" customWidth="1"/>
    <col min="6151" max="6151" width="8.28515625" style="11" customWidth="1"/>
    <col min="6152" max="6152" width="8.7109375" style="11" customWidth="1"/>
    <col min="6153" max="6154" width="7.7109375" style="11" customWidth="1"/>
    <col min="6155" max="6155" width="8.140625" style="11" customWidth="1"/>
    <col min="6156" max="6158" width="7.7109375" style="11" customWidth="1"/>
    <col min="6159" max="6159" width="10.28515625" style="11" customWidth="1"/>
    <col min="6160" max="6160" width="12.42578125" style="11" bestFit="1" customWidth="1"/>
    <col min="6161" max="6161" width="12.42578125" style="11" customWidth="1"/>
    <col min="6162" max="6401" width="9.140625" style="11"/>
    <col min="6402" max="6402" width="17.140625" style="11" customWidth="1"/>
    <col min="6403" max="6403" width="14.28515625" style="11" customWidth="1"/>
    <col min="6404" max="6404" width="8.7109375" style="11" customWidth="1"/>
    <col min="6405" max="6405" width="9.140625" style="11" customWidth="1"/>
    <col min="6406" max="6406" width="8.7109375" style="11" customWidth="1"/>
    <col min="6407" max="6407" width="8.28515625" style="11" customWidth="1"/>
    <col min="6408" max="6408" width="8.7109375" style="11" customWidth="1"/>
    <col min="6409" max="6410" width="7.7109375" style="11" customWidth="1"/>
    <col min="6411" max="6411" width="8.140625" style="11" customWidth="1"/>
    <col min="6412" max="6414" width="7.7109375" style="11" customWidth="1"/>
    <col min="6415" max="6415" width="10.28515625" style="11" customWidth="1"/>
    <col min="6416" max="6416" width="12.42578125" style="11" bestFit="1" customWidth="1"/>
    <col min="6417" max="6417" width="12.42578125" style="11" customWidth="1"/>
    <col min="6418" max="6657" width="9.140625" style="11"/>
    <col min="6658" max="6658" width="17.140625" style="11" customWidth="1"/>
    <col min="6659" max="6659" width="14.28515625" style="11" customWidth="1"/>
    <col min="6660" max="6660" width="8.7109375" style="11" customWidth="1"/>
    <col min="6661" max="6661" width="9.140625" style="11" customWidth="1"/>
    <col min="6662" max="6662" width="8.7109375" style="11" customWidth="1"/>
    <col min="6663" max="6663" width="8.28515625" style="11" customWidth="1"/>
    <col min="6664" max="6664" width="8.7109375" style="11" customWidth="1"/>
    <col min="6665" max="6666" width="7.7109375" style="11" customWidth="1"/>
    <col min="6667" max="6667" width="8.140625" style="11" customWidth="1"/>
    <col min="6668" max="6670" width="7.7109375" style="11" customWidth="1"/>
    <col min="6671" max="6671" width="10.28515625" style="11" customWidth="1"/>
    <col min="6672" max="6672" width="12.42578125" style="11" bestFit="1" customWidth="1"/>
    <col min="6673" max="6673" width="12.42578125" style="11" customWidth="1"/>
    <col min="6674" max="6913" width="9.140625" style="11"/>
    <col min="6914" max="6914" width="17.140625" style="11" customWidth="1"/>
    <col min="6915" max="6915" width="14.28515625" style="11" customWidth="1"/>
    <col min="6916" max="6916" width="8.7109375" style="11" customWidth="1"/>
    <col min="6917" max="6917" width="9.140625" style="11" customWidth="1"/>
    <col min="6918" max="6918" width="8.7109375" style="11" customWidth="1"/>
    <col min="6919" max="6919" width="8.28515625" style="11" customWidth="1"/>
    <col min="6920" max="6920" width="8.7109375" style="11" customWidth="1"/>
    <col min="6921" max="6922" width="7.7109375" style="11" customWidth="1"/>
    <col min="6923" max="6923" width="8.140625" style="11" customWidth="1"/>
    <col min="6924" max="6926" width="7.7109375" style="11" customWidth="1"/>
    <col min="6927" max="6927" width="10.28515625" style="11" customWidth="1"/>
    <col min="6928" max="6928" width="12.42578125" style="11" bestFit="1" customWidth="1"/>
    <col min="6929" max="6929" width="12.42578125" style="11" customWidth="1"/>
    <col min="6930" max="7169" width="9.140625" style="11"/>
    <col min="7170" max="7170" width="17.140625" style="11" customWidth="1"/>
    <col min="7171" max="7171" width="14.28515625" style="11" customWidth="1"/>
    <col min="7172" max="7172" width="8.7109375" style="11" customWidth="1"/>
    <col min="7173" max="7173" width="9.140625" style="11" customWidth="1"/>
    <col min="7174" max="7174" width="8.7109375" style="11" customWidth="1"/>
    <col min="7175" max="7175" width="8.28515625" style="11" customWidth="1"/>
    <col min="7176" max="7176" width="8.7109375" style="11" customWidth="1"/>
    <col min="7177" max="7178" width="7.7109375" style="11" customWidth="1"/>
    <col min="7179" max="7179" width="8.140625" style="11" customWidth="1"/>
    <col min="7180" max="7182" width="7.7109375" style="11" customWidth="1"/>
    <col min="7183" max="7183" width="10.28515625" style="11" customWidth="1"/>
    <col min="7184" max="7184" width="12.42578125" style="11" bestFit="1" customWidth="1"/>
    <col min="7185" max="7185" width="12.42578125" style="11" customWidth="1"/>
    <col min="7186" max="7425" width="9.140625" style="11"/>
    <col min="7426" max="7426" width="17.140625" style="11" customWidth="1"/>
    <col min="7427" max="7427" width="14.28515625" style="11" customWidth="1"/>
    <col min="7428" max="7428" width="8.7109375" style="11" customWidth="1"/>
    <col min="7429" max="7429" width="9.140625" style="11" customWidth="1"/>
    <col min="7430" max="7430" width="8.7109375" style="11" customWidth="1"/>
    <col min="7431" max="7431" width="8.28515625" style="11" customWidth="1"/>
    <col min="7432" max="7432" width="8.7109375" style="11" customWidth="1"/>
    <col min="7433" max="7434" width="7.7109375" style="11" customWidth="1"/>
    <col min="7435" max="7435" width="8.140625" style="11" customWidth="1"/>
    <col min="7436" max="7438" width="7.7109375" style="11" customWidth="1"/>
    <col min="7439" max="7439" width="10.28515625" style="11" customWidth="1"/>
    <col min="7440" max="7440" width="12.42578125" style="11" bestFit="1" customWidth="1"/>
    <col min="7441" max="7441" width="12.42578125" style="11" customWidth="1"/>
    <col min="7442" max="7681" width="9.140625" style="11"/>
    <col min="7682" max="7682" width="17.140625" style="11" customWidth="1"/>
    <col min="7683" max="7683" width="14.28515625" style="11" customWidth="1"/>
    <col min="7684" max="7684" width="8.7109375" style="11" customWidth="1"/>
    <col min="7685" max="7685" width="9.140625" style="11" customWidth="1"/>
    <col min="7686" max="7686" width="8.7109375" style="11" customWidth="1"/>
    <col min="7687" max="7687" width="8.28515625" style="11" customWidth="1"/>
    <col min="7688" max="7688" width="8.7109375" style="11" customWidth="1"/>
    <col min="7689" max="7690" width="7.7109375" style="11" customWidth="1"/>
    <col min="7691" max="7691" width="8.140625" style="11" customWidth="1"/>
    <col min="7692" max="7694" width="7.7109375" style="11" customWidth="1"/>
    <col min="7695" max="7695" width="10.28515625" style="11" customWidth="1"/>
    <col min="7696" max="7696" width="12.42578125" style="11" bestFit="1" customWidth="1"/>
    <col min="7697" max="7697" width="12.42578125" style="11" customWidth="1"/>
    <col min="7698" max="7937" width="9.140625" style="11"/>
    <col min="7938" max="7938" width="17.140625" style="11" customWidth="1"/>
    <col min="7939" max="7939" width="14.28515625" style="11" customWidth="1"/>
    <col min="7940" max="7940" width="8.7109375" style="11" customWidth="1"/>
    <col min="7941" max="7941" width="9.140625" style="11" customWidth="1"/>
    <col min="7942" max="7942" width="8.7109375" style="11" customWidth="1"/>
    <col min="7943" max="7943" width="8.28515625" style="11" customWidth="1"/>
    <col min="7944" max="7944" width="8.7109375" style="11" customWidth="1"/>
    <col min="7945" max="7946" width="7.7109375" style="11" customWidth="1"/>
    <col min="7947" max="7947" width="8.140625" style="11" customWidth="1"/>
    <col min="7948" max="7950" width="7.7109375" style="11" customWidth="1"/>
    <col min="7951" max="7951" width="10.28515625" style="11" customWidth="1"/>
    <col min="7952" max="7952" width="12.42578125" style="11" bestFit="1" customWidth="1"/>
    <col min="7953" max="7953" width="12.42578125" style="11" customWidth="1"/>
    <col min="7954" max="8193" width="9.140625" style="11"/>
    <col min="8194" max="8194" width="17.140625" style="11" customWidth="1"/>
    <col min="8195" max="8195" width="14.28515625" style="11" customWidth="1"/>
    <col min="8196" max="8196" width="8.7109375" style="11" customWidth="1"/>
    <col min="8197" max="8197" width="9.140625" style="11" customWidth="1"/>
    <col min="8198" max="8198" width="8.7109375" style="11" customWidth="1"/>
    <col min="8199" max="8199" width="8.28515625" style="11" customWidth="1"/>
    <col min="8200" max="8200" width="8.7109375" style="11" customWidth="1"/>
    <col min="8201" max="8202" width="7.7109375" style="11" customWidth="1"/>
    <col min="8203" max="8203" width="8.140625" style="11" customWidth="1"/>
    <col min="8204" max="8206" width="7.7109375" style="11" customWidth="1"/>
    <col min="8207" max="8207" width="10.28515625" style="11" customWidth="1"/>
    <col min="8208" max="8208" width="12.42578125" style="11" bestFit="1" customWidth="1"/>
    <col min="8209" max="8209" width="12.42578125" style="11" customWidth="1"/>
    <col min="8210" max="8449" width="9.140625" style="11"/>
    <col min="8450" max="8450" width="17.140625" style="11" customWidth="1"/>
    <col min="8451" max="8451" width="14.28515625" style="11" customWidth="1"/>
    <col min="8452" max="8452" width="8.7109375" style="11" customWidth="1"/>
    <col min="8453" max="8453" width="9.140625" style="11" customWidth="1"/>
    <col min="8454" max="8454" width="8.7109375" style="11" customWidth="1"/>
    <col min="8455" max="8455" width="8.28515625" style="11" customWidth="1"/>
    <col min="8456" max="8456" width="8.7109375" style="11" customWidth="1"/>
    <col min="8457" max="8458" width="7.7109375" style="11" customWidth="1"/>
    <col min="8459" max="8459" width="8.140625" style="11" customWidth="1"/>
    <col min="8460" max="8462" width="7.7109375" style="11" customWidth="1"/>
    <col min="8463" max="8463" width="10.28515625" style="11" customWidth="1"/>
    <col min="8464" max="8464" width="12.42578125" style="11" bestFit="1" customWidth="1"/>
    <col min="8465" max="8465" width="12.42578125" style="11" customWidth="1"/>
    <col min="8466" max="8705" width="9.140625" style="11"/>
    <col min="8706" max="8706" width="17.140625" style="11" customWidth="1"/>
    <col min="8707" max="8707" width="14.28515625" style="11" customWidth="1"/>
    <col min="8708" max="8708" width="8.7109375" style="11" customWidth="1"/>
    <col min="8709" max="8709" width="9.140625" style="11" customWidth="1"/>
    <col min="8710" max="8710" width="8.7109375" style="11" customWidth="1"/>
    <col min="8711" max="8711" width="8.28515625" style="11" customWidth="1"/>
    <col min="8712" max="8712" width="8.7109375" style="11" customWidth="1"/>
    <col min="8713" max="8714" width="7.7109375" style="11" customWidth="1"/>
    <col min="8715" max="8715" width="8.140625" style="11" customWidth="1"/>
    <col min="8716" max="8718" width="7.7109375" style="11" customWidth="1"/>
    <col min="8719" max="8719" width="10.28515625" style="11" customWidth="1"/>
    <col min="8720" max="8720" width="12.42578125" style="11" bestFit="1" customWidth="1"/>
    <col min="8721" max="8721" width="12.42578125" style="11" customWidth="1"/>
    <col min="8722" max="8961" width="9.140625" style="11"/>
    <col min="8962" max="8962" width="17.140625" style="11" customWidth="1"/>
    <col min="8963" max="8963" width="14.28515625" style="11" customWidth="1"/>
    <col min="8964" max="8964" width="8.7109375" style="11" customWidth="1"/>
    <col min="8965" max="8965" width="9.140625" style="11" customWidth="1"/>
    <col min="8966" max="8966" width="8.7109375" style="11" customWidth="1"/>
    <col min="8967" max="8967" width="8.28515625" style="11" customWidth="1"/>
    <col min="8968" max="8968" width="8.7109375" style="11" customWidth="1"/>
    <col min="8969" max="8970" width="7.7109375" style="11" customWidth="1"/>
    <col min="8971" max="8971" width="8.140625" style="11" customWidth="1"/>
    <col min="8972" max="8974" width="7.7109375" style="11" customWidth="1"/>
    <col min="8975" max="8975" width="10.28515625" style="11" customWidth="1"/>
    <col min="8976" max="8976" width="12.42578125" style="11" bestFit="1" customWidth="1"/>
    <col min="8977" max="8977" width="12.42578125" style="11" customWidth="1"/>
    <col min="8978" max="9217" width="9.140625" style="11"/>
    <col min="9218" max="9218" width="17.140625" style="11" customWidth="1"/>
    <col min="9219" max="9219" width="14.28515625" style="11" customWidth="1"/>
    <col min="9220" max="9220" width="8.7109375" style="11" customWidth="1"/>
    <col min="9221" max="9221" width="9.140625" style="11" customWidth="1"/>
    <col min="9222" max="9222" width="8.7109375" style="11" customWidth="1"/>
    <col min="9223" max="9223" width="8.28515625" style="11" customWidth="1"/>
    <col min="9224" max="9224" width="8.7109375" style="11" customWidth="1"/>
    <col min="9225" max="9226" width="7.7109375" style="11" customWidth="1"/>
    <col min="9227" max="9227" width="8.140625" style="11" customWidth="1"/>
    <col min="9228" max="9230" width="7.7109375" style="11" customWidth="1"/>
    <col min="9231" max="9231" width="10.28515625" style="11" customWidth="1"/>
    <col min="9232" max="9232" width="12.42578125" style="11" bestFit="1" customWidth="1"/>
    <col min="9233" max="9233" width="12.42578125" style="11" customWidth="1"/>
    <col min="9234" max="9473" width="9.140625" style="11"/>
    <col min="9474" max="9474" width="17.140625" style="11" customWidth="1"/>
    <col min="9475" max="9475" width="14.28515625" style="11" customWidth="1"/>
    <col min="9476" max="9476" width="8.7109375" style="11" customWidth="1"/>
    <col min="9477" max="9477" width="9.140625" style="11" customWidth="1"/>
    <col min="9478" max="9478" width="8.7109375" style="11" customWidth="1"/>
    <col min="9479" max="9479" width="8.28515625" style="11" customWidth="1"/>
    <col min="9480" max="9480" width="8.7109375" style="11" customWidth="1"/>
    <col min="9481" max="9482" width="7.7109375" style="11" customWidth="1"/>
    <col min="9483" max="9483" width="8.140625" style="11" customWidth="1"/>
    <col min="9484" max="9486" width="7.7109375" style="11" customWidth="1"/>
    <col min="9487" max="9487" width="10.28515625" style="11" customWidth="1"/>
    <col min="9488" max="9488" width="12.42578125" style="11" bestFit="1" customWidth="1"/>
    <col min="9489" max="9489" width="12.42578125" style="11" customWidth="1"/>
    <col min="9490" max="9729" width="9.140625" style="11"/>
    <col min="9730" max="9730" width="17.140625" style="11" customWidth="1"/>
    <col min="9731" max="9731" width="14.28515625" style="11" customWidth="1"/>
    <col min="9732" max="9732" width="8.7109375" style="11" customWidth="1"/>
    <col min="9733" max="9733" width="9.140625" style="11" customWidth="1"/>
    <col min="9734" max="9734" width="8.7109375" style="11" customWidth="1"/>
    <col min="9735" max="9735" width="8.28515625" style="11" customWidth="1"/>
    <col min="9736" max="9736" width="8.7109375" style="11" customWidth="1"/>
    <col min="9737" max="9738" width="7.7109375" style="11" customWidth="1"/>
    <col min="9739" max="9739" width="8.140625" style="11" customWidth="1"/>
    <col min="9740" max="9742" width="7.7109375" style="11" customWidth="1"/>
    <col min="9743" max="9743" width="10.28515625" style="11" customWidth="1"/>
    <col min="9744" max="9744" width="12.42578125" style="11" bestFit="1" customWidth="1"/>
    <col min="9745" max="9745" width="12.42578125" style="11" customWidth="1"/>
    <col min="9746" max="9985" width="9.140625" style="11"/>
    <col min="9986" max="9986" width="17.140625" style="11" customWidth="1"/>
    <col min="9987" max="9987" width="14.28515625" style="11" customWidth="1"/>
    <col min="9988" max="9988" width="8.7109375" style="11" customWidth="1"/>
    <col min="9989" max="9989" width="9.140625" style="11" customWidth="1"/>
    <col min="9990" max="9990" width="8.7109375" style="11" customWidth="1"/>
    <col min="9991" max="9991" width="8.28515625" style="11" customWidth="1"/>
    <col min="9992" max="9992" width="8.7109375" style="11" customWidth="1"/>
    <col min="9993" max="9994" width="7.7109375" style="11" customWidth="1"/>
    <col min="9995" max="9995" width="8.140625" style="11" customWidth="1"/>
    <col min="9996" max="9998" width="7.7109375" style="11" customWidth="1"/>
    <col min="9999" max="9999" width="10.28515625" style="11" customWidth="1"/>
    <col min="10000" max="10000" width="12.42578125" style="11" bestFit="1" customWidth="1"/>
    <col min="10001" max="10001" width="12.42578125" style="11" customWidth="1"/>
    <col min="10002" max="10241" width="9.140625" style="11"/>
    <col min="10242" max="10242" width="17.140625" style="11" customWidth="1"/>
    <col min="10243" max="10243" width="14.28515625" style="11" customWidth="1"/>
    <col min="10244" max="10244" width="8.7109375" style="11" customWidth="1"/>
    <col min="10245" max="10245" width="9.140625" style="11" customWidth="1"/>
    <col min="10246" max="10246" width="8.7109375" style="11" customWidth="1"/>
    <col min="10247" max="10247" width="8.28515625" style="11" customWidth="1"/>
    <col min="10248" max="10248" width="8.7109375" style="11" customWidth="1"/>
    <col min="10249" max="10250" width="7.7109375" style="11" customWidth="1"/>
    <col min="10251" max="10251" width="8.140625" style="11" customWidth="1"/>
    <col min="10252" max="10254" width="7.7109375" style="11" customWidth="1"/>
    <col min="10255" max="10255" width="10.28515625" style="11" customWidth="1"/>
    <col min="10256" max="10256" width="12.42578125" style="11" bestFit="1" customWidth="1"/>
    <col min="10257" max="10257" width="12.42578125" style="11" customWidth="1"/>
    <col min="10258" max="10497" width="9.140625" style="11"/>
    <col min="10498" max="10498" width="17.140625" style="11" customWidth="1"/>
    <col min="10499" max="10499" width="14.28515625" style="11" customWidth="1"/>
    <col min="10500" max="10500" width="8.7109375" style="11" customWidth="1"/>
    <col min="10501" max="10501" width="9.140625" style="11" customWidth="1"/>
    <col min="10502" max="10502" width="8.7109375" style="11" customWidth="1"/>
    <col min="10503" max="10503" width="8.28515625" style="11" customWidth="1"/>
    <col min="10504" max="10504" width="8.7109375" style="11" customWidth="1"/>
    <col min="10505" max="10506" width="7.7109375" style="11" customWidth="1"/>
    <col min="10507" max="10507" width="8.140625" style="11" customWidth="1"/>
    <col min="10508" max="10510" width="7.7109375" style="11" customWidth="1"/>
    <col min="10511" max="10511" width="10.28515625" style="11" customWidth="1"/>
    <col min="10512" max="10512" width="12.42578125" style="11" bestFit="1" customWidth="1"/>
    <col min="10513" max="10513" width="12.42578125" style="11" customWidth="1"/>
    <col min="10514" max="10753" width="9.140625" style="11"/>
    <col min="10754" max="10754" width="17.140625" style="11" customWidth="1"/>
    <col min="10755" max="10755" width="14.28515625" style="11" customWidth="1"/>
    <col min="10756" max="10756" width="8.7109375" style="11" customWidth="1"/>
    <col min="10757" max="10757" width="9.140625" style="11" customWidth="1"/>
    <col min="10758" max="10758" width="8.7109375" style="11" customWidth="1"/>
    <col min="10759" max="10759" width="8.28515625" style="11" customWidth="1"/>
    <col min="10760" max="10760" width="8.7109375" style="11" customWidth="1"/>
    <col min="10761" max="10762" width="7.7109375" style="11" customWidth="1"/>
    <col min="10763" max="10763" width="8.140625" style="11" customWidth="1"/>
    <col min="10764" max="10766" width="7.7109375" style="11" customWidth="1"/>
    <col min="10767" max="10767" width="10.28515625" style="11" customWidth="1"/>
    <col min="10768" max="10768" width="12.42578125" style="11" bestFit="1" customWidth="1"/>
    <col min="10769" max="10769" width="12.42578125" style="11" customWidth="1"/>
    <col min="10770" max="11009" width="9.140625" style="11"/>
    <col min="11010" max="11010" width="17.140625" style="11" customWidth="1"/>
    <col min="11011" max="11011" width="14.28515625" style="11" customWidth="1"/>
    <col min="11012" max="11012" width="8.7109375" style="11" customWidth="1"/>
    <col min="11013" max="11013" width="9.140625" style="11" customWidth="1"/>
    <col min="11014" max="11014" width="8.7109375" style="11" customWidth="1"/>
    <col min="11015" max="11015" width="8.28515625" style="11" customWidth="1"/>
    <col min="11016" max="11016" width="8.7109375" style="11" customWidth="1"/>
    <col min="11017" max="11018" width="7.7109375" style="11" customWidth="1"/>
    <col min="11019" max="11019" width="8.140625" style="11" customWidth="1"/>
    <col min="11020" max="11022" width="7.7109375" style="11" customWidth="1"/>
    <col min="11023" max="11023" width="10.28515625" style="11" customWidth="1"/>
    <col min="11024" max="11024" width="12.42578125" style="11" bestFit="1" customWidth="1"/>
    <col min="11025" max="11025" width="12.42578125" style="11" customWidth="1"/>
    <col min="11026" max="11265" width="9.140625" style="11"/>
    <col min="11266" max="11266" width="17.140625" style="11" customWidth="1"/>
    <col min="11267" max="11267" width="14.28515625" style="11" customWidth="1"/>
    <col min="11268" max="11268" width="8.7109375" style="11" customWidth="1"/>
    <col min="11269" max="11269" width="9.140625" style="11" customWidth="1"/>
    <col min="11270" max="11270" width="8.7109375" style="11" customWidth="1"/>
    <col min="11271" max="11271" width="8.28515625" style="11" customWidth="1"/>
    <col min="11272" max="11272" width="8.7109375" style="11" customWidth="1"/>
    <col min="11273" max="11274" width="7.7109375" style="11" customWidth="1"/>
    <col min="11275" max="11275" width="8.140625" style="11" customWidth="1"/>
    <col min="11276" max="11278" width="7.7109375" style="11" customWidth="1"/>
    <col min="11279" max="11279" width="10.28515625" style="11" customWidth="1"/>
    <col min="11280" max="11280" width="12.42578125" style="11" bestFit="1" customWidth="1"/>
    <col min="11281" max="11281" width="12.42578125" style="11" customWidth="1"/>
    <col min="11282" max="11521" width="9.140625" style="11"/>
    <col min="11522" max="11522" width="17.140625" style="11" customWidth="1"/>
    <col min="11523" max="11523" width="14.28515625" style="11" customWidth="1"/>
    <col min="11524" max="11524" width="8.7109375" style="11" customWidth="1"/>
    <col min="11525" max="11525" width="9.140625" style="11" customWidth="1"/>
    <col min="11526" max="11526" width="8.7109375" style="11" customWidth="1"/>
    <col min="11527" max="11527" width="8.28515625" style="11" customWidth="1"/>
    <col min="11528" max="11528" width="8.7109375" style="11" customWidth="1"/>
    <col min="11529" max="11530" width="7.7109375" style="11" customWidth="1"/>
    <col min="11531" max="11531" width="8.140625" style="11" customWidth="1"/>
    <col min="11532" max="11534" width="7.7109375" style="11" customWidth="1"/>
    <col min="11535" max="11535" width="10.28515625" style="11" customWidth="1"/>
    <col min="11536" max="11536" width="12.42578125" style="11" bestFit="1" customWidth="1"/>
    <col min="11537" max="11537" width="12.42578125" style="11" customWidth="1"/>
    <col min="11538" max="11777" width="9.140625" style="11"/>
    <col min="11778" max="11778" width="17.140625" style="11" customWidth="1"/>
    <col min="11779" max="11779" width="14.28515625" style="11" customWidth="1"/>
    <col min="11780" max="11780" width="8.7109375" style="11" customWidth="1"/>
    <col min="11781" max="11781" width="9.140625" style="11" customWidth="1"/>
    <col min="11782" max="11782" width="8.7109375" style="11" customWidth="1"/>
    <col min="11783" max="11783" width="8.28515625" style="11" customWidth="1"/>
    <col min="11784" max="11784" width="8.7109375" style="11" customWidth="1"/>
    <col min="11785" max="11786" width="7.7109375" style="11" customWidth="1"/>
    <col min="11787" max="11787" width="8.140625" style="11" customWidth="1"/>
    <col min="11788" max="11790" width="7.7109375" style="11" customWidth="1"/>
    <col min="11791" max="11791" width="10.28515625" style="11" customWidth="1"/>
    <col min="11792" max="11792" width="12.42578125" style="11" bestFit="1" customWidth="1"/>
    <col min="11793" max="11793" width="12.42578125" style="11" customWidth="1"/>
    <col min="11794" max="12033" width="9.140625" style="11"/>
    <col min="12034" max="12034" width="17.140625" style="11" customWidth="1"/>
    <col min="12035" max="12035" width="14.28515625" style="11" customWidth="1"/>
    <col min="12036" max="12036" width="8.7109375" style="11" customWidth="1"/>
    <col min="12037" max="12037" width="9.140625" style="11" customWidth="1"/>
    <col min="12038" max="12038" width="8.7109375" style="11" customWidth="1"/>
    <col min="12039" max="12039" width="8.28515625" style="11" customWidth="1"/>
    <col min="12040" max="12040" width="8.7109375" style="11" customWidth="1"/>
    <col min="12041" max="12042" width="7.7109375" style="11" customWidth="1"/>
    <col min="12043" max="12043" width="8.140625" style="11" customWidth="1"/>
    <col min="12044" max="12046" width="7.7109375" style="11" customWidth="1"/>
    <col min="12047" max="12047" width="10.28515625" style="11" customWidth="1"/>
    <col min="12048" max="12048" width="12.42578125" style="11" bestFit="1" customWidth="1"/>
    <col min="12049" max="12049" width="12.42578125" style="11" customWidth="1"/>
    <col min="12050" max="12289" width="9.140625" style="11"/>
    <col min="12290" max="12290" width="17.140625" style="11" customWidth="1"/>
    <col min="12291" max="12291" width="14.28515625" style="11" customWidth="1"/>
    <col min="12292" max="12292" width="8.7109375" style="11" customWidth="1"/>
    <col min="12293" max="12293" width="9.140625" style="11" customWidth="1"/>
    <col min="12294" max="12294" width="8.7109375" style="11" customWidth="1"/>
    <col min="12295" max="12295" width="8.28515625" style="11" customWidth="1"/>
    <col min="12296" max="12296" width="8.7109375" style="11" customWidth="1"/>
    <col min="12297" max="12298" width="7.7109375" style="11" customWidth="1"/>
    <col min="12299" max="12299" width="8.140625" style="11" customWidth="1"/>
    <col min="12300" max="12302" width="7.7109375" style="11" customWidth="1"/>
    <col min="12303" max="12303" width="10.28515625" style="11" customWidth="1"/>
    <col min="12304" max="12304" width="12.42578125" style="11" bestFit="1" customWidth="1"/>
    <col min="12305" max="12305" width="12.42578125" style="11" customWidth="1"/>
    <col min="12306" max="12545" width="9.140625" style="11"/>
    <col min="12546" max="12546" width="17.140625" style="11" customWidth="1"/>
    <col min="12547" max="12547" width="14.28515625" style="11" customWidth="1"/>
    <col min="12548" max="12548" width="8.7109375" style="11" customWidth="1"/>
    <col min="12549" max="12549" width="9.140625" style="11" customWidth="1"/>
    <col min="12550" max="12550" width="8.7109375" style="11" customWidth="1"/>
    <col min="12551" max="12551" width="8.28515625" style="11" customWidth="1"/>
    <col min="12552" max="12552" width="8.7109375" style="11" customWidth="1"/>
    <col min="12553" max="12554" width="7.7109375" style="11" customWidth="1"/>
    <col min="12555" max="12555" width="8.140625" style="11" customWidth="1"/>
    <col min="12556" max="12558" width="7.7109375" style="11" customWidth="1"/>
    <col min="12559" max="12559" width="10.28515625" style="11" customWidth="1"/>
    <col min="12560" max="12560" width="12.42578125" style="11" bestFit="1" customWidth="1"/>
    <col min="12561" max="12561" width="12.42578125" style="11" customWidth="1"/>
    <col min="12562" max="12801" width="9.140625" style="11"/>
    <col min="12802" max="12802" width="17.140625" style="11" customWidth="1"/>
    <col min="12803" max="12803" width="14.28515625" style="11" customWidth="1"/>
    <col min="12804" max="12804" width="8.7109375" style="11" customWidth="1"/>
    <col min="12805" max="12805" width="9.140625" style="11" customWidth="1"/>
    <col min="12806" max="12806" width="8.7109375" style="11" customWidth="1"/>
    <col min="12807" max="12807" width="8.28515625" style="11" customWidth="1"/>
    <col min="12808" max="12808" width="8.7109375" style="11" customWidth="1"/>
    <col min="12809" max="12810" width="7.7109375" style="11" customWidth="1"/>
    <col min="12811" max="12811" width="8.140625" style="11" customWidth="1"/>
    <col min="12812" max="12814" width="7.7109375" style="11" customWidth="1"/>
    <col min="12815" max="12815" width="10.28515625" style="11" customWidth="1"/>
    <col min="12816" max="12816" width="12.42578125" style="11" bestFit="1" customWidth="1"/>
    <col min="12817" max="12817" width="12.42578125" style="11" customWidth="1"/>
    <col min="12818" max="13057" width="9.140625" style="11"/>
    <col min="13058" max="13058" width="17.140625" style="11" customWidth="1"/>
    <col min="13059" max="13059" width="14.28515625" style="11" customWidth="1"/>
    <col min="13060" max="13060" width="8.7109375" style="11" customWidth="1"/>
    <col min="13061" max="13061" width="9.140625" style="11" customWidth="1"/>
    <col min="13062" max="13062" width="8.7109375" style="11" customWidth="1"/>
    <col min="13063" max="13063" width="8.28515625" style="11" customWidth="1"/>
    <col min="13064" max="13064" width="8.7109375" style="11" customWidth="1"/>
    <col min="13065" max="13066" width="7.7109375" style="11" customWidth="1"/>
    <col min="13067" max="13067" width="8.140625" style="11" customWidth="1"/>
    <col min="13068" max="13070" width="7.7109375" style="11" customWidth="1"/>
    <col min="13071" max="13071" width="10.28515625" style="11" customWidth="1"/>
    <col min="13072" max="13072" width="12.42578125" style="11" bestFit="1" customWidth="1"/>
    <col min="13073" max="13073" width="12.42578125" style="11" customWidth="1"/>
    <col min="13074" max="13313" width="9.140625" style="11"/>
    <col min="13314" max="13314" width="17.140625" style="11" customWidth="1"/>
    <col min="13315" max="13315" width="14.28515625" style="11" customWidth="1"/>
    <col min="13316" max="13316" width="8.7109375" style="11" customWidth="1"/>
    <col min="13317" max="13317" width="9.140625" style="11" customWidth="1"/>
    <col min="13318" max="13318" width="8.7109375" style="11" customWidth="1"/>
    <col min="13319" max="13319" width="8.28515625" style="11" customWidth="1"/>
    <col min="13320" max="13320" width="8.7109375" style="11" customWidth="1"/>
    <col min="13321" max="13322" width="7.7109375" style="11" customWidth="1"/>
    <col min="13323" max="13323" width="8.140625" style="11" customWidth="1"/>
    <col min="13324" max="13326" width="7.7109375" style="11" customWidth="1"/>
    <col min="13327" max="13327" width="10.28515625" style="11" customWidth="1"/>
    <col min="13328" max="13328" width="12.42578125" style="11" bestFit="1" customWidth="1"/>
    <col min="13329" max="13329" width="12.42578125" style="11" customWidth="1"/>
    <col min="13330" max="13569" width="9.140625" style="11"/>
    <col min="13570" max="13570" width="17.140625" style="11" customWidth="1"/>
    <col min="13571" max="13571" width="14.28515625" style="11" customWidth="1"/>
    <col min="13572" max="13572" width="8.7109375" style="11" customWidth="1"/>
    <col min="13573" max="13573" width="9.140625" style="11" customWidth="1"/>
    <col min="13574" max="13574" width="8.7109375" style="11" customWidth="1"/>
    <col min="13575" max="13575" width="8.28515625" style="11" customWidth="1"/>
    <col min="13576" max="13576" width="8.7109375" style="11" customWidth="1"/>
    <col min="13577" max="13578" width="7.7109375" style="11" customWidth="1"/>
    <col min="13579" max="13579" width="8.140625" style="11" customWidth="1"/>
    <col min="13580" max="13582" width="7.7109375" style="11" customWidth="1"/>
    <col min="13583" max="13583" width="10.28515625" style="11" customWidth="1"/>
    <col min="13584" max="13584" width="12.42578125" style="11" bestFit="1" customWidth="1"/>
    <col min="13585" max="13585" width="12.42578125" style="11" customWidth="1"/>
    <col min="13586" max="13825" width="9.140625" style="11"/>
    <col min="13826" max="13826" width="17.140625" style="11" customWidth="1"/>
    <col min="13827" max="13827" width="14.28515625" style="11" customWidth="1"/>
    <col min="13828" max="13828" width="8.7109375" style="11" customWidth="1"/>
    <col min="13829" max="13829" width="9.140625" style="11" customWidth="1"/>
    <col min="13830" max="13830" width="8.7109375" style="11" customWidth="1"/>
    <col min="13831" max="13831" width="8.28515625" style="11" customWidth="1"/>
    <col min="13832" max="13832" width="8.7109375" style="11" customWidth="1"/>
    <col min="13833" max="13834" width="7.7109375" style="11" customWidth="1"/>
    <col min="13835" max="13835" width="8.140625" style="11" customWidth="1"/>
    <col min="13836" max="13838" width="7.7109375" style="11" customWidth="1"/>
    <col min="13839" max="13839" width="10.28515625" style="11" customWidth="1"/>
    <col min="13840" max="13840" width="12.42578125" style="11" bestFit="1" customWidth="1"/>
    <col min="13841" max="13841" width="12.42578125" style="11" customWidth="1"/>
    <col min="13842" max="14081" width="9.140625" style="11"/>
    <col min="14082" max="14082" width="17.140625" style="11" customWidth="1"/>
    <col min="14083" max="14083" width="14.28515625" style="11" customWidth="1"/>
    <col min="14084" max="14084" width="8.7109375" style="11" customWidth="1"/>
    <col min="14085" max="14085" width="9.140625" style="11" customWidth="1"/>
    <col min="14086" max="14086" width="8.7109375" style="11" customWidth="1"/>
    <col min="14087" max="14087" width="8.28515625" style="11" customWidth="1"/>
    <col min="14088" max="14088" width="8.7109375" style="11" customWidth="1"/>
    <col min="14089" max="14090" width="7.7109375" style="11" customWidth="1"/>
    <col min="14091" max="14091" width="8.140625" style="11" customWidth="1"/>
    <col min="14092" max="14094" width="7.7109375" style="11" customWidth="1"/>
    <col min="14095" max="14095" width="10.28515625" style="11" customWidth="1"/>
    <col min="14096" max="14096" width="12.42578125" style="11" bestFit="1" customWidth="1"/>
    <col min="14097" max="14097" width="12.42578125" style="11" customWidth="1"/>
    <col min="14098" max="14337" width="9.140625" style="11"/>
    <col min="14338" max="14338" width="17.140625" style="11" customWidth="1"/>
    <col min="14339" max="14339" width="14.28515625" style="11" customWidth="1"/>
    <col min="14340" max="14340" width="8.7109375" style="11" customWidth="1"/>
    <col min="14341" max="14341" width="9.140625" style="11" customWidth="1"/>
    <col min="14342" max="14342" width="8.7109375" style="11" customWidth="1"/>
    <col min="14343" max="14343" width="8.28515625" style="11" customWidth="1"/>
    <col min="14344" max="14344" width="8.7109375" style="11" customWidth="1"/>
    <col min="14345" max="14346" width="7.7109375" style="11" customWidth="1"/>
    <col min="14347" max="14347" width="8.140625" style="11" customWidth="1"/>
    <col min="14348" max="14350" width="7.7109375" style="11" customWidth="1"/>
    <col min="14351" max="14351" width="10.28515625" style="11" customWidth="1"/>
    <col min="14352" max="14352" width="12.42578125" style="11" bestFit="1" customWidth="1"/>
    <col min="14353" max="14353" width="12.42578125" style="11" customWidth="1"/>
    <col min="14354" max="14593" width="9.140625" style="11"/>
    <col min="14594" max="14594" width="17.140625" style="11" customWidth="1"/>
    <col min="14595" max="14595" width="14.28515625" style="11" customWidth="1"/>
    <col min="14596" max="14596" width="8.7109375" style="11" customWidth="1"/>
    <col min="14597" max="14597" width="9.140625" style="11" customWidth="1"/>
    <col min="14598" max="14598" width="8.7109375" style="11" customWidth="1"/>
    <col min="14599" max="14599" width="8.28515625" style="11" customWidth="1"/>
    <col min="14600" max="14600" width="8.7109375" style="11" customWidth="1"/>
    <col min="14601" max="14602" width="7.7109375" style="11" customWidth="1"/>
    <col min="14603" max="14603" width="8.140625" style="11" customWidth="1"/>
    <col min="14604" max="14606" width="7.7109375" style="11" customWidth="1"/>
    <col min="14607" max="14607" width="10.28515625" style="11" customWidth="1"/>
    <col min="14608" max="14608" width="12.42578125" style="11" bestFit="1" customWidth="1"/>
    <col min="14609" max="14609" width="12.42578125" style="11" customWidth="1"/>
    <col min="14610" max="14849" width="9.140625" style="11"/>
    <col min="14850" max="14850" width="17.140625" style="11" customWidth="1"/>
    <col min="14851" max="14851" width="14.28515625" style="11" customWidth="1"/>
    <col min="14852" max="14852" width="8.7109375" style="11" customWidth="1"/>
    <col min="14853" max="14853" width="9.140625" style="11" customWidth="1"/>
    <col min="14854" max="14854" width="8.7109375" style="11" customWidth="1"/>
    <col min="14855" max="14855" width="8.28515625" style="11" customWidth="1"/>
    <col min="14856" max="14856" width="8.7109375" style="11" customWidth="1"/>
    <col min="14857" max="14858" width="7.7109375" style="11" customWidth="1"/>
    <col min="14859" max="14859" width="8.140625" style="11" customWidth="1"/>
    <col min="14860" max="14862" width="7.7109375" style="11" customWidth="1"/>
    <col min="14863" max="14863" width="10.28515625" style="11" customWidth="1"/>
    <col min="14864" max="14864" width="12.42578125" style="11" bestFit="1" customWidth="1"/>
    <col min="14865" max="14865" width="12.42578125" style="11" customWidth="1"/>
    <col min="14866" max="15105" width="9.140625" style="11"/>
    <col min="15106" max="15106" width="17.140625" style="11" customWidth="1"/>
    <col min="15107" max="15107" width="14.28515625" style="11" customWidth="1"/>
    <col min="15108" max="15108" width="8.7109375" style="11" customWidth="1"/>
    <col min="15109" max="15109" width="9.140625" style="11" customWidth="1"/>
    <col min="15110" max="15110" width="8.7109375" style="11" customWidth="1"/>
    <col min="15111" max="15111" width="8.28515625" style="11" customWidth="1"/>
    <col min="15112" max="15112" width="8.7109375" style="11" customWidth="1"/>
    <col min="15113" max="15114" width="7.7109375" style="11" customWidth="1"/>
    <col min="15115" max="15115" width="8.140625" style="11" customWidth="1"/>
    <col min="15116" max="15118" width="7.7109375" style="11" customWidth="1"/>
    <col min="15119" max="15119" width="10.28515625" style="11" customWidth="1"/>
    <col min="15120" max="15120" width="12.42578125" style="11" bestFit="1" customWidth="1"/>
    <col min="15121" max="15121" width="12.42578125" style="11" customWidth="1"/>
    <col min="15122" max="15361" width="9.140625" style="11"/>
    <col min="15362" max="15362" width="17.140625" style="11" customWidth="1"/>
    <col min="15363" max="15363" width="14.28515625" style="11" customWidth="1"/>
    <col min="15364" max="15364" width="8.7109375" style="11" customWidth="1"/>
    <col min="15365" max="15365" width="9.140625" style="11" customWidth="1"/>
    <col min="15366" max="15366" width="8.7109375" style="11" customWidth="1"/>
    <col min="15367" max="15367" width="8.28515625" style="11" customWidth="1"/>
    <col min="15368" max="15368" width="8.7109375" style="11" customWidth="1"/>
    <col min="15369" max="15370" width="7.7109375" style="11" customWidth="1"/>
    <col min="15371" max="15371" width="8.140625" style="11" customWidth="1"/>
    <col min="15372" max="15374" width="7.7109375" style="11" customWidth="1"/>
    <col min="15375" max="15375" width="10.28515625" style="11" customWidth="1"/>
    <col min="15376" max="15376" width="12.42578125" style="11" bestFit="1" customWidth="1"/>
    <col min="15377" max="15377" width="12.42578125" style="11" customWidth="1"/>
    <col min="15378" max="15617" width="9.140625" style="11"/>
    <col min="15618" max="15618" width="17.140625" style="11" customWidth="1"/>
    <col min="15619" max="15619" width="14.28515625" style="11" customWidth="1"/>
    <col min="15620" max="15620" width="8.7109375" style="11" customWidth="1"/>
    <col min="15621" max="15621" width="9.140625" style="11" customWidth="1"/>
    <col min="15622" max="15622" width="8.7109375" style="11" customWidth="1"/>
    <col min="15623" max="15623" width="8.28515625" style="11" customWidth="1"/>
    <col min="15624" max="15624" width="8.7109375" style="11" customWidth="1"/>
    <col min="15625" max="15626" width="7.7109375" style="11" customWidth="1"/>
    <col min="15627" max="15627" width="8.140625" style="11" customWidth="1"/>
    <col min="15628" max="15630" width="7.7109375" style="11" customWidth="1"/>
    <col min="15631" max="15631" width="10.28515625" style="11" customWidth="1"/>
    <col min="15632" max="15632" width="12.42578125" style="11" bestFit="1" customWidth="1"/>
    <col min="15633" max="15633" width="12.42578125" style="11" customWidth="1"/>
    <col min="15634" max="15873" width="9.140625" style="11"/>
    <col min="15874" max="15874" width="17.140625" style="11" customWidth="1"/>
    <col min="15875" max="15875" width="14.28515625" style="11" customWidth="1"/>
    <col min="15876" max="15876" width="8.7109375" style="11" customWidth="1"/>
    <col min="15877" max="15877" width="9.140625" style="11" customWidth="1"/>
    <col min="15878" max="15878" width="8.7109375" style="11" customWidth="1"/>
    <col min="15879" max="15879" width="8.28515625" style="11" customWidth="1"/>
    <col min="15880" max="15880" width="8.7109375" style="11" customWidth="1"/>
    <col min="15881" max="15882" width="7.7109375" style="11" customWidth="1"/>
    <col min="15883" max="15883" width="8.140625" style="11" customWidth="1"/>
    <col min="15884" max="15886" width="7.7109375" style="11" customWidth="1"/>
    <col min="15887" max="15887" width="10.28515625" style="11" customWidth="1"/>
    <col min="15888" max="15888" width="12.42578125" style="11" bestFit="1" customWidth="1"/>
    <col min="15889" max="15889" width="12.42578125" style="11" customWidth="1"/>
    <col min="15890" max="16129" width="9.140625" style="11"/>
    <col min="16130" max="16130" width="17.140625" style="11" customWidth="1"/>
    <col min="16131" max="16131" width="14.28515625" style="11" customWidth="1"/>
    <col min="16132" max="16132" width="8.7109375" style="11" customWidth="1"/>
    <col min="16133" max="16133" width="9.140625" style="11" customWidth="1"/>
    <col min="16134" max="16134" width="8.7109375" style="11" customWidth="1"/>
    <col min="16135" max="16135" width="8.28515625" style="11" customWidth="1"/>
    <col min="16136" max="16136" width="8.7109375" style="11" customWidth="1"/>
    <col min="16137" max="16138" width="7.7109375" style="11" customWidth="1"/>
    <col min="16139" max="16139" width="8.140625" style="11" customWidth="1"/>
    <col min="16140" max="16142" width="7.7109375" style="11" customWidth="1"/>
    <col min="16143" max="16143" width="10.28515625" style="11" customWidth="1"/>
    <col min="16144" max="16144" width="12.42578125" style="11" bestFit="1" customWidth="1"/>
    <col min="16145" max="16145" width="12.42578125" style="11" customWidth="1"/>
    <col min="16146" max="16384" width="9.140625" style="11"/>
  </cols>
  <sheetData>
    <row r="1" spans="1:15" ht="19.5" customHeight="1" x14ac:dyDescent="0.2"/>
    <row r="2" spans="1:15" ht="15" thickBot="1" x14ac:dyDescent="0.25">
      <c r="A2" s="891" t="s">
        <v>300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</row>
    <row r="3" spans="1:15" ht="12.75" customHeight="1" x14ac:dyDescent="0.2">
      <c r="A3" s="892" t="s">
        <v>135</v>
      </c>
      <c r="B3" s="893"/>
      <c r="C3" s="896">
        <v>2009</v>
      </c>
      <c r="D3" s="898">
        <v>2010</v>
      </c>
      <c r="E3" s="898">
        <v>2011</v>
      </c>
      <c r="F3" s="900">
        <v>2012</v>
      </c>
      <c r="G3" s="898">
        <v>2013</v>
      </c>
      <c r="H3" s="902">
        <v>2014</v>
      </c>
      <c r="I3" s="904">
        <v>2015</v>
      </c>
      <c r="J3" s="905"/>
      <c r="K3" s="905"/>
      <c r="L3" s="905"/>
      <c r="M3" s="905"/>
      <c r="N3" s="905"/>
      <c r="O3" s="906" t="s">
        <v>582</v>
      </c>
    </row>
    <row r="4" spans="1:15" ht="13.5" thickBot="1" x14ac:dyDescent="0.25">
      <c r="A4" s="894"/>
      <c r="B4" s="895"/>
      <c r="C4" s="897"/>
      <c r="D4" s="899"/>
      <c r="E4" s="899"/>
      <c r="F4" s="901"/>
      <c r="G4" s="899"/>
      <c r="H4" s="903"/>
      <c r="I4" s="135" t="s">
        <v>2</v>
      </c>
      <c r="J4" s="136" t="s">
        <v>3</v>
      </c>
      <c r="K4" s="136" t="s">
        <v>11</v>
      </c>
      <c r="L4" s="136" t="s">
        <v>4</v>
      </c>
      <c r="M4" s="136" t="s">
        <v>13</v>
      </c>
      <c r="N4" s="136" t="s">
        <v>14</v>
      </c>
      <c r="O4" s="907"/>
    </row>
    <row r="5" spans="1:15" ht="12.75" customHeight="1" x14ac:dyDescent="0.2">
      <c r="A5" s="936" t="s">
        <v>157</v>
      </c>
      <c r="B5" s="937"/>
      <c r="C5" s="918">
        <v>107.7</v>
      </c>
      <c r="D5" s="918">
        <v>107.9</v>
      </c>
      <c r="E5" s="942">
        <v>106.1</v>
      </c>
      <c r="F5" s="945">
        <v>106.8</v>
      </c>
      <c r="G5" s="948">
        <v>104.8</v>
      </c>
      <c r="H5" s="908">
        <v>109.5</v>
      </c>
      <c r="I5" s="131">
        <v>103.4</v>
      </c>
      <c r="J5" s="139">
        <v>101.82</v>
      </c>
      <c r="K5" s="139">
        <v>101.1</v>
      </c>
      <c r="L5" s="139"/>
      <c r="M5" s="139"/>
      <c r="N5" s="139"/>
      <c r="O5" s="910">
        <v>106.5</v>
      </c>
    </row>
    <row r="6" spans="1:15" ht="12.75" customHeight="1" x14ac:dyDescent="0.2">
      <c r="A6" s="938"/>
      <c r="B6" s="939"/>
      <c r="C6" s="919"/>
      <c r="D6" s="919"/>
      <c r="E6" s="943"/>
      <c r="F6" s="946"/>
      <c r="G6" s="949"/>
      <c r="H6" s="908"/>
      <c r="I6" s="132" t="s">
        <v>118</v>
      </c>
      <c r="J6" s="137" t="s">
        <v>127</v>
      </c>
      <c r="K6" s="137" t="s">
        <v>128</v>
      </c>
      <c r="L6" s="137" t="s">
        <v>129</v>
      </c>
      <c r="M6" s="137" t="s">
        <v>130</v>
      </c>
      <c r="N6" s="137" t="s">
        <v>131</v>
      </c>
      <c r="O6" s="910"/>
    </row>
    <row r="7" spans="1:15" ht="12.75" customHeight="1" thickBot="1" x14ac:dyDescent="0.25">
      <c r="A7" s="940"/>
      <c r="B7" s="941"/>
      <c r="C7" s="920"/>
      <c r="D7" s="920"/>
      <c r="E7" s="944"/>
      <c r="F7" s="947"/>
      <c r="G7" s="950"/>
      <c r="H7" s="909"/>
      <c r="I7" s="657"/>
      <c r="J7" s="138"/>
      <c r="K7" s="138"/>
      <c r="L7" s="138"/>
      <c r="M7" s="138"/>
      <c r="N7" s="138"/>
      <c r="O7" s="911"/>
    </row>
    <row r="8" spans="1:15" ht="12.75" customHeight="1" x14ac:dyDescent="0.2">
      <c r="A8" s="912" t="s">
        <v>136</v>
      </c>
      <c r="B8" s="913"/>
      <c r="C8" s="918">
        <v>107.4</v>
      </c>
      <c r="D8" s="918">
        <v>107.5</v>
      </c>
      <c r="E8" s="921">
        <v>105.9</v>
      </c>
      <c r="F8" s="924">
        <v>106.9</v>
      </c>
      <c r="G8" s="927">
        <v>104.7</v>
      </c>
      <c r="H8" s="930">
        <v>109.9</v>
      </c>
      <c r="I8" s="132" t="s">
        <v>2</v>
      </c>
      <c r="J8" s="137" t="s">
        <v>3</v>
      </c>
      <c r="K8" s="137" t="s">
        <v>11</v>
      </c>
      <c r="L8" s="137" t="s">
        <v>4</v>
      </c>
      <c r="M8" s="137" t="s">
        <v>13</v>
      </c>
      <c r="N8" s="137" t="s">
        <v>14</v>
      </c>
      <c r="O8" s="933">
        <v>107</v>
      </c>
    </row>
    <row r="9" spans="1:15" ht="12.75" customHeight="1" x14ac:dyDescent="0.2">
      <c r="A9" s="914"/>
      <c r="B9" s="915"/>
      <c r="C9" s="919"/>
      <c r="D9" s="919"/>
      <c r="E9" s="922"/>
      <c r="F9" s="925"/>
      <c r="G9" s="928"/>
      <c r="H9" s="931"/>
      <c r="I9" s="131">
        <v>103.17</v>
      </c>
      <c r="J9" s="139">
        <v>102.46</v>
      </c>
      <c r="K9" s="139">
        <v>101.2</v>
      </c>
      <c r="L9" s="139"/>
      <c r="M9" s="139"/>
      <c r="N9" s="139"/>
      <c r="O9" s="934"/>
    </row>
    <row r="10" spans="1:15" ht="12.75" customHeight="1" x14ac:dyDescent="0.2">
      <c r="A10" s="914"/>
      <c r="B10" s="915"/>
      <c r="C10" s="919"/>
      <c r="D10" s="919"/>
      <c r="E10" s="922"/>
      <c r="F10" s="925"/>
      <c r="G10" s="928"/>
      <c r="H10" s="931"/>
      <c r="I10" s="132" t="s">
        <v>118</v>
      </c>
      <c r="J10" s="137" t="s">
        <v>127</v>
      </c>
      <c r="K10" s="137" t="s">
        <v>128</v>
      </c>
      <c r="L10" s="137" t="s">
        <v>129</v>
      </c>
      <c r="M10" s="137" t="s">
        <v>130</v>
      </c>
      <c r="N10" s="137" t="s">
        <v>131</v>
      </c>
      <c r="O10" s="934"/>
    </row>
    <row r="11" spans="1:15" ht="12.75" customHeight="1" thickBot="1" x14ac:dyDescent="0.25">
      <c r="A11" s="916"/>
      <c r="B11" s="917"/>
      <c r="C11" s="920"/>
      <c r="D11" s="920"/>
      <c r="E11" s="923"/>
      <c r="F11" s="926"/>
      <c r="G11" s="929"/>
      <c r="H11" s="932"/>
      <c r="I11" s="133"/>
      <c r="J11" s="658"/>
      <c r="K11" s="658"/>
      <c r="L11" s="658"/>
      <c r="M11" s="658"/>
      <c r="N11" s="658"/>
      <c r="O11" s="935"/>
    </row>
    <row r="12" spans="1:15" ht="12.75" customHeight="1" x14ac:dyDescent="0.2">
      <c r="A12" s="912" t="s">
        <v>134</v>
      </c>
      <c r="B12" s="913"/>
      <c r="C12" s="918">
        <v>108.6</v>
      </c>
      <c r="D12" s="918">
        <v>109.1</v>
      </c>
      <c r="E12" s="921">
        <v>106.6</v>
      </c>
      <c r="F12" s="924">
        <v>106.8</v>
      </c>
      <c r="G12" s="927">
        <v>105.2</v>
      </c>
      <c r="H12" s="930">
        <v>108.3</v>
      </c>
      <c r="I12" s="134" t="s">
        <v>2</v>
      </c>
      <c r="J12" s="141" t="s">
        <v>3</v>
      </c>
      <c r="K12" s="141" t="s">
        <v>11</v>
      </c>
      <c r="L12" s="141" t="s">
        <v>4</v>
      </c>
      <c r="M12" s="141" t="s">
        <v>13</v>
      </c>
      <c r="N12" s="141" t="s">
        <v>14</v>
      </c>
      <c r="O12" s="933">
        <v>105.2</v>
      </c>
    </row>
    <row r="13" spans="1:15" ht="12.75" customHeight="1" x14ac:dyDescent="0.2">
      <c r="A13" s="914"/>
      <c r="B13" s="915"/>
      <c r="C13" s="919"/>
      <c r="D13" s="919"/>
      <c r="E13" s="922"/>
      <c r="F13" s="925"/>
      <c r="G13" s="928"/>
      <c r="H13" s="931"/>
      <c r="I13" s="131">
        <v>104</v>
      </c>
      <c r="J13" s="139">
        <v>100.24</v>
      </c>
      <c r="K13" s="139">
        <v>100.9</v>
      </c>
      <c r="L13" s="139"/>
      <c r="M13" s="139"/>
      <c r="N13" s="139"/>
      <c r="O13" s="934"/>
    </row>
    <row r="14" spans="1:15" ht="12.75" customHeight="1" x14ac:dyDescent="0.2">
      <c r="A14" s="914"/>
      <c r="B14" s="915"/>
      <c r="C14" s="919"/>
      <c r="D14" s="919"/>
      <c r="E14" s="922"/>
      <c r="F14" s="925"/>
      <c r="G14" s="928"/>
      <c r="H14" s="931"/>
      <c r="I14" s="132" t="s">
        <v>118</v>
      </c>
      <c r="J14" s="137" t="s">
        <v>127</v>
      </c>
      <c r="K14" s="137" t="s">
        <v>128</v>
      </c>
      <c r="L14" s="137" t="s">
        <v>129</v>
      </c>
      <c r="M14" s="137" t="s">
        <v>130</v>
      </c>
      <c r="N14" s="137" t="s">
        <v>131</v>
      </c>
      <c r="O14" s="934"/>
    </row>
    <row r="15" spans="1:15" ht="12.75" customHeight="1" thickBot="1" x14ac:dyDescent="0.25">
      <c r="A15" s="916"/>
      <c r="B15" s="917"/>
      <c r="C15" s="920"/>
      <c r="D15" s="920"/>
      <c r="E15" s="923"/>
      <c r="F15" s="926"/>
      <c r="G15" s="929"/>
      <c r="H15" s="932"/>
      <c r="I15" s="133"/>
      <c r="J15" s="658"/>
      <c r="K15" s="658"/>
      <c r="L15" s="658"/>
      <c r="M15" s="658"/>
      <c r="N15" s="140"/>
      <c r="O15" s="932"/>
    </row>
    <row r="16" spans="1:15" ht="12.75" customHeight="1" x14ac:dyDescent="0.2">
      <c r="A16" s="682"/>
      <c r="B16" s="683"/>
      <c r="C16" s="684"/>
      <c r="D16" s="684"/>
      <c r="E16" s="685"/>
      <c r="F16" s="685"/>
      <c r="G16" s="685"/>
      <c r="H16" s="685"/>
      <c r="I16" s="686"/>
      <c r="J16" s="686"/>
      <c r="K16" s="686"/>
      <c r="L16" s="686"/>
      <c r="M16" s="686"/>
      <c r="N16" s="685"/>
      <c r="O16" s="685"/>
    </row>
    <row r="17" spans="1:29" ht="15" thickBot="1" x14ac:dyDescent="0.25">
      <c r="A17" s="891" t="s">
        <v>583</v>
      </c>
      <c r="B17" s="891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  <c r="N17" s="891"/>
      <c r="O17" s="891"/>
    </row>
    <row r="18" spans="1:29" ht="13.5" customHeight="1" thickBot="1" x14ac:dyDescent="0.25">
      <c r="A18" s="963" t="s">
        <v>135</v>
      </c>
      <c r="B18" s="964"/>
      <c r="C18" s="965" t="s">
        <v>293</v>
      </c>
      <c r="D18" s="966"/>
      <c r="E18" s="966"/>
      <c r="F18" s="967"/>
      <c r="G18" s="966" t="s">
        <v>362</v>
      </c>
      <c r="H18" s="966"/>
      <c r="I18" s="966"/>
      <c r="J18" s="966"/>
      <c r="K18" s="966"/>
      <c r="L18" s="968" t="s">
        <v>441</v>
      </c>
      <c r="M18" s="966"/>
      <c r="N18" s="966"/>
      <c r="O18" s="967"/>
    </row>
    <row r="19" spans="1:29" ht="12.75" customHeight="1" x14ac:dyDescent="0.2">
      <c r="A19" s="951" t="s">
        <v>137</v>
      </c>
      <c r="B19" s="952"/>
      <c r="C19" s="953">
        <v>107.5</v>
      </c>
      <c r="D19" s="954"/>
      <c r="E19" s="954"/>
      <c r="F19" s="955"/>
      <c r="G19" s="954">
        <v>104.7</v>
      </c>
      <c r="H19" s="954"/>
      <c r="I19" s="954"/>
      <c r="J19" s="954"/>
      <c r="K19" s="956"/>
      <c r="L19" s="924">
        <v>114.35</v>
      </c>
      <c r="M19" s="954"/>
      <c r="N19" s="954"/>
      <c r="O19" s="955"/>
    </row>
    <row r="20" spans="1:29" x14ac:dyDescent="0.2">
      <c r="A20" s="957" t="s">
        <v>136</v>
      </c>
      <c r="B20" s="958"/>
      <c r="C20" s="959">
        <v>106.8</v>
      </c>
      <c r="D20" s="960"/>
      <c r="E20" s="960"/>
      <c r="F20" s="961"/>
      <c r="G20" s="960">
        <v>105.2</v>
      </c>
      <c r="H20" s="960"/>
      <c r="I20" s="960"/>
      <c r="J20" s="960"/>
      <c r="K20" s="962"/>
      <c r="L20" s="925">
        <v>114.95</v>
      </c>
      <c r="M20" s="960"/>
      <c r="N20" s="960"/>
      <c r="O20" s="961"/>
    </row>
    <row r="21" spans="1:29" ht="13.5" thickBot="1" x14ac:dyDescent="0.25">
      <c r="A21" s="969" t="s">
        <v>134</v>
      </c>
      <c r="B21" s="970"/>
      <c r="C21" s="971">
        <v>109.1</v>
      </c>
      <c r="D21" s="972"/>
      <c r="E21" s="972"/>
      <c r="F21" s="973"/>
      <c r="G21" s="972">
        <v>103.3</v>
      </c>
      <c r="H21" s="972"/>
      <c r="I21" s="972"/>
      <c r="J21" s="972"/>
      <c r="K21" s="974"/>
      <c r="L21" s="975">
        <v>112.81</v>
      </c>
      <c r="M21" s="972"/>
      <c r="N21" s="972"/>
      <c r="O21" s="973"/>
    </row>
    <row r="22" spans="1:29" ht="27" customHeight="1" thickBot="1" x14ac:dyDescent="0.25">
      <c r="A22" s="976" t="s">
        <v>584</v>
      </c>
      <c r="B22" s="977"/>
      <c r="C22" s="977"/>
      <c r="D22" s="977"/>
      <c r="E22" s="977"/>
      <c r="F22" s="977"/>
      <c r="G22" s="977"/>
      <c r="H22" s="977"/>
      <c r="I22" s="977"/>
      <c r="J22" s="977"/>
      <c r="K22" s="977"/>
      <c r="L22" s="977"/>
      <c r="M22" s="977"/>
      <c r="N22" s="977"/>
      <c r="O22" s="978"/>
    </row>
    <row r="23" spans="1:29" x14ac:dyDescent="0.2">
      <c r="A23" s="951" t="s">
        <v>137</v>
      </c>
      <c r="B23" s="952"/>
      <c r="C23" s="953">
        <v>107.5</v>
      </c>
      <c r="D23" s="954"/>
      <c r="E23" s="954"/>
      <c r="F23" s="955"/>
      <c r="G23" s="954">
        <v>104.4</v>
      </c>
      <c r="H23" s="954"/>
      <c r="I23" s="954"/>
      <c r="J23" s="954"/>
      <c r="K23" s="954"/>
      <c r="L23" s="924">
        <v>113.69</v>
      </c>
      <c r="M23" s="954"/>
      <c r="N23" s="954"/>
      <c r="O23" s="955"/>
    </row>
    <row r="24" spans="1:29" x14ac:dyDescent="0.2">
      <c r="A24" s="957" t="s">
        <v>136</v>
      </c>
      <c r="B24" s="958"/>
      <c r="C24" s="959">
        <v>107.1</v>
      </c>
      <c r="D24" s="960"/>
      <c r="E24" s="960"/>
      <c r="F24" s="961"/>
      <c r="G24" s="960">
        <v>104.7</v>
      </c>
      <c r="H24" s="960"/>
      <c r="I24" s="960"/>
      <c r="J24" s="960"/>
      <c r="K24" s="960"/>
      <c r="L24" s="925">
        <v>114.19</v>
      </c>
      <c r="M24" s="960"/>
      <c r="N24" s="960"/>
      <c r="O24" s="961"/>
    </row>
    <row r="25" spans="1:29" ht="13.5" thickBot="1" x14ac:dyDescent="0.25">
      <c r="A25" s="969" t="s">
        <v>134</v>
      </c>
      <c r="B25" s="970"/>
      <c r="C25" s="971">
        <v>108.7</v>
      </c>
      <c r="D25" s="972"/>
      <c r="E25" s="972"/>
      <c r="F25" s="973"/>
      <c r="G25" s="972">
        <v>103.7</v>
      </c>
      <c r="H25" s="972"/>
      <c r="I25" s="972"/>
      <c r="J25" s="972"/>
      <c r="K25" s="972"/>
      <c r="L25" s="975">
        <v>112.37</v>
      </c>
      <c r="M25" s="972"/>
      <c r="N25" s="972"/>
      <c r="O25" s="973"/>
    </row>
    <row r="26" spans="1:29" ht="12" customHeight="1" x14ac:dyDescent="0.2"/>
    <row r="28" spans="1:29" ht="18.75" customHeight="1" thickBot="1" x14ac:dyDescent="0.25">
      <c r="A28" s="979" t="s">
        <v>538</v>
      </c>
      <c r="B28" s="979"/>
      <c r="C28" s="979"/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</row>
    <row r="29" spans="1:29" ht="12.75" customHeight="1" x14ac:dyDescent="0.2">
      <c r="A29" s="980" t="s">
        <v>539</v>
      </c>
      <c r="B29" s="981"/>
      <c r="C29" s="981"/>
      <c r="D29" s="981"/>
      <c r="E29" s="984" t="s">
        <v>585</v>
      </c>
      <c r="F29" s="985"/>
      <c r="G29" s="985"/>
      <c r="H29" s="985"/>
      <c r="I29" s="985"/>
      <c r="J29" s="985"/>
      <c r="K29" s="986"/>
      <c r="L29" s="893" t="s">
        <v>586</v>
      </c>
      <c r="M29" s="893"/>
      <c r="N29" s="893"/>
      <c r="O29" s="987"/>
      <c r="Q29" s="687"/>
    </row>
    <row r="30" spans="1:29" ht="12.75" customHeight="1" x14ac:dyDescent="0.2">
      <c r="A30" s="982"/>
      <c r="B30" s="983"/>
      <c r="C30" s="983"/>
      <c r="D30" s="983"/>
      <c r="E30" s="990" t="s">
        <v>587</v>
      </c>
      <c r="F30" s="991"/>
      <c r="G30" s="991"/>
      <c r="H30" s="992" t="s">
        <v>588</v>
      </c>
      <c r="I30" s="993"/>
      <c r="J30" s="993"/>
      <c r="K30" s="994"/>
      <c r="L30" s="988"/>
      <c r="M30" s="988"/>
      <c r="N30" s="988"/>
      <c r="O30" s="989"/>
      <c r="Q30" s="688">
        <f>I5</f>
        <v>103.4</v>
      </c>
      <c r="R30" s="689">
        <f>Q30*J5/100</f>
        <v>105.28188</v>
      </c>
      <c r="S30" s="689">
        <f>R30*K5/100</f>
        <v>106.43998067999999</v>
      </c>
      <c r="T30" s="689">
        <f>S30*L5/100</f>
        <v>0</v>
      </c>
      <c r="U30" s="689">
        <f>T30*M5/100</f>
        <v>0</v>
      </c>
      <c r="V30" s="689">
        <f>U30*N5/100</f>
        <v>0</v>
      </c>
      <c r="W30" s="689">
        <f>V30*I7/100</f>
        <v>0</v>
      </c>
      <c r="X30" s="689">
        <f>W30*J7/100</f>
        <v>0</v>
      </c>
      <c r="Y30" s="689">
        <f>X30*K7/100</f>
        <v>0</v>
      </c>
      <c r="Z30" s="689"/>
      <c r="AA30" s="689"/>
      <c r="AB30" s="689"/>
      <c r="AC30" s="689"/>
    </row>
    <row r="31" spans="1:29" ht="13.5" customHeight="1" x14ac:dyDescent="0.2">
      <c r="A31" s="995" t="s">
        <v>540</v>
      </c>
      <c r="B31" s="996"/>
      <c r="C31" s="996"/>
      <c r="D31" s="996"/>
      <c r="E31" s="997">
        <v>101.5</v>
      </c>
      <c r="F31" s="998"/>
      <c r="G31" s="998"/>
      <c r="H31" s="999">
        <v>108.6</v>
      </c>
      <c r="I31" s="998"/>
      <c r="J31" s="998"/>
      <c r="K31" s="1000"/>
      <c r="L31" s="999">
        <v>118.3</v>
      </c>
      <c r="M31" s="998"/>
      <c r="N31" s="998"/>
      <c r="O31" s="1001"/>
      <c r="Q31" s="688">
        <f>R37</f>
        <v>101.9</v>
      </c>
      <c r="R31" s="689">
        <f t="shared" ref="R31:Y31" si="0">Q31*S37/100</f>
        <v>104.85510000000002</v>
      </c>
      <c r="S31" s="689">
        <f t="shared" si="0"/>
        <v>108.62988360000001</v>
      </c>
      <c r="T31" s="689">
        <f t="shared" si="0"/>
        <v>113.40959847840003</v>
      </c>
      <c r="U31" s="689">
        <f t="shared" si="0"/>
        <v>118.73984960688483</v>
      </c>
      <c r="V31" s="689">
        <f t="shared" si="0"/>
        <v>124.32062253840843</v>
      </c>
      <c r="W31" s="689">
        <f t="shared" si="0"/>
        <v>130.53665366532886</v>
      </c>
      <c r="X31" s="689">
        <f t="shared" si="0"/>
        <v>136.67187638759933</v>
      </c>
      <c r="Y31" s="689">
        <f t="shared" si="0"/>
        <v>143.0954545778165</v>
      </c>
      <c r="Z31" s="689"/>
      <c r="AA31" s="689"/>
      <c r="AB31" s="689"/>
      <c r="AC31" s="689"/>
    </row>
    <row r="32" spans="1:29" ht="13.5" customHeight="1" x14ac:dyDescent="0.2">
      <c r="A32" s="995" t="s">
        <v>541</v>
      </c>
      <c r="B32" s="996"/>
      <c r="C32" s="996"/>
      <c r="D32" s="996"/>
      <c r="E32" s="997">
        <v>101</v>
      </c>
      <c r="F32" s="998"/>
      <c r="G32" s="998"/>
      <c r="H32" s="999">
        <v>105.7</v>
      </c>
      <c r="I32" s="998"/>
      <c r="J32" s="998"/>
      <c r="K32" s="1000"/>
      <c r="L32" s="999">
        <v>111</v>
      </c>
      <c r="M32" s="998"/>
      <c r="N32" s="998"/>
      <c r="O32" s="1001"/>
      <c r="Q32" s="689"/>
      <c r="R32" s="689"/>
      <c r="S32" s="689"/>
      <c r="T32" s="689"/>
      <c r="U32" s="689"/>
      <c r="V32" s="689"/>
      <c r="W32" s="689"/>
      <c r="X32" s="689"/>
      <c r="Y32" s="689"/>
      <c r="Z32" s="689"/>
      <c r="AA32" s="689"/>
      <c r="AB32" s="689"/>
      <c r="AC32" s="689"/>
    </row>
    <row r="33" spans="1:29" ht="13.5" customHeight="1" x14ac:dyDescent="0.2">
      <c r="A33" s="995" t="s">
        <v>542</v>
      </c>
      <c r="B33" s="996"/>
      <c r="C33" s="996"/>
      <c r="D33" s="996"/>
      <c r="E33" s="997">
        <v>100.9</v>
      </c>
      <c r="F33" s="998"/>
      <c r="G33" s="998"/>
      <c r="H33" s="999">
        <v>102.7</v>
      </c>
      <c r="I33" s="998"/>
      <c r="J33" s="998"/>
      <c r="K33" s="1000"/>
      <c r="L33" s="999">
        <v>107.6</v>
      </c>
      <c r="M33" s="998"/>
      <c r="N33" s="998"/>
      <c r="O33" s="1001"/>
      <c r="Q33" s="689"/>
      <c r="R33" s="689"/>
      <c r="S33" s="689"/>
      <c r="T33" s="689"/>
      <c r="U33" s="689"/>
      <c r="V33" s="689"/>
      <c r="W33" s="689"/>
      <c r="X33" s="689"/>
      <c r="Y33" s="689"/>
      <c r="Z33" s="689"/>
      <c r="AA33" s="689"/>
      <c r="AB33" s="689"/>
      <c r="AC33" s="689"/>
    </row>
    <row r="34" spans="1:29" ht="13.5" thickBot="1" x14ac:dyDescent="0.25">
      <c r="A34" s="1002" t="s">
        <v>543</v>
      </c>
      <c r="B34" s="1003"/>
      <c r="C34" s="1003"/>
      <c r="D34" s="1003"/>
      <c r="E34" s="971">
        <v>99.9</v>
      </c>
      <c r="F34" s="972"/>
      <c r="G34" s="972"/>
      <c r="H34" s="975">
        <v>101.5</v>
      </c>
      <c r="I34" s="972"/>
      <c r="J34" s="972"/>
      <c r="K34" s="974"/>
      <c r="L34" s="975">
        <v>110.1</v>
      </c>
      <c r="M34" s="972"/>
      <c r="N34" s="972"/>
      <c r="O34" s="973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689"/>
    </row>
    <row r="35" spans="1:29" x14ac:dyDescent="0.2">
      <c r="Q35" s="689"/>
      <c r="R35" s="689"/>
      <c r="S35" s="689"/>
      <c r="T35" s="689"/>
      <c r="U35" s="689"/>
      <c r="V35" s="689"/>
      <c r="W35" s="689"/>
      <c r="X35" s="689"/>
      <c r="Y35" s="689"/>
      <c r="Z35" s="689"/>
      <c r="AA35" s="689"/>
      <c r="AB35" s="689"/>
      <c r="AC35" s="689"/>
    </row>
    <row r="36" spans="1:29" ht="15" thickBot="1" x14ac:dyDescent="0.25">
      <c r="A36" s="1004" t="s">
        <v>308</v>
      </c>
      <c r="B36" s="1004"/>
      <c r="C36" s="1004"/>
      <c r="D36" s="1004"/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Q36" s="689"/>
      <c r="R36" s="689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</row>
    <row r="37" spans="1:29" ht="13.5" customHeight="1" x14ac:dyDescent="0.2">
      <c r="A37" s="892" t="s">
        <v>135</v>
      </c>
      <c r="B37" s="893"/>
      <c r="C37" s="896">
        <v>2009</v>
      </c>
      <c r="D37" s="898">
        <v>2010</v>
      </c>
      <c r="E37" s="900">
        <v>2011</v>
      </c>
      <c r="F37" s="900">
        <v>2012</v>
      </c>
      <c r="G37" s="898">
        <v>2013</v>
      </c>
      <c r="H37" s="902">
        <v>2014</v>
      </c>
      <c r="I37" s="1010">
        <v>2015</v>
      </c>
      <c r="J37" s="905"/>
      <c r="K37" s="905"/>
      <c r="L37" s="905"/>
      <c r="M37" s="905"/>
      <c r="N37" s="905"/>
      <c r="O37" s="906" t="s">
        <v>582</v>
      </c>
      <c r="Q37" s="689">
        <v>2011</v>
      </c>
      <c r="R37" s="690">
        <v>101.9</v>
      </c>
      <c r="S37" s="690">
        <v>102.9</v>
      </c>
      <c r="T37" s="690">
        <v>103.6</v>
      </c>
      <c r="U37" s="690">
        <v>104.4</v>
      </c>
      <c r="V37" s="690">
        <v>104.7</v>
      </c>
      <c r="W37" s="690">
        <v>104.7</v>
      </c>
      <c r="X37" s="691">
        <v>105</v>
      </c>
      <c r="Y37" s="691">
        <v>104.7</v>
      </c>
      <c r="Z37" s="691">
        <v>104.7</v>
      </c>
      <c r="AA37" s="691">
        <v>105.2</v>
      </c>
      <c r="AB37" s="686">
        <v>105.7</v>
      </c>
      <c r="AC37" s="686">
        <v>106.1</v>
      </c>
    </row>
    <row r="38" spans="1:29" x14ac:dyDescent="0.2">
      <c r="A38" s="1005"/>
      <c r="B38" s="988"/>
      <c r="C38" s="1006"/>
      <c r="D38" s="1007"/>
      <c r="E38" s="1008"/>
      <c r="F38" s="1008"/>
      <c r="G38" s="1007"/>
      <c r="H38" s="1009"/>
      <c r="I38" s="142" t="s">
        <v>2</v>
      </c>
      <c r="J38" s="136" t="s">
        <v>3</v>
      </c>
      <c r="K38" s="136" t="s">
        <v>11</v>
      </c>
      <c r="L38" s="136" t="s">
        <v>4</v>
      </c>
      <c r="M38" s="136" t="s">
        <v>13</v>
      </c>
      <c r="N38" s="136" t="s">
        <v>14</v>
      </c>
      <c r="O38" s="907"/>
      <c r="Q38" s="689">
        <v>2012</v>
      </c>
      <c r="R38" s="690">
        <v>100.3</v>
      </c>
      <c r="S38" s="690">
        <v>100.8</v>
      </c>
      <c r="T38" s="690">
        <v>101.5</v>
      </c>
      <c r="U38" s="690">
        <v>101.8</v>
      </c>
      <c r="V38" s="690">
        <v>102.3</v>
      </c>
      <c r="W38" s="690">
        <v>103.1</v>
      </c>
      <c r="X38" s="691">
        <v>104.5</v>
      </c>
      <c r="Y38" s="691">
        <v>105</v>
      </c>
      <c r="Z38" s="691">
        <v>105.8</v>
      </c>
      <c r="AA38" s="691"/>
      <c r="AB38" s="686"/>
      <c r="AC38" s="686"/>
    </row>
    <row r="39" spans="1:29" ht="12.75" customHeight="1" x14ac:dyDescent="0.2">
      <c r="A39" s="1011" t="s">
        <v>157</v>
      </c>
      <c r="B39" s="1012"/>
      <c r="C39" s="1015">
        <v>108.8</v>
      </c>
      <c r="D39" s="1018">
        <v>108.8</v>
      </c>
      <c r="E39" s="1019">
        <v>106.1</v>
      </c>
      <c r="F39" s="1019">
        <v>106.6</v>
      </c>
      <c r="G39" s="1020">
        <v>106.5</v>
      </c>
      <c r="H39" s="908">
        <v>111.4</v>
      </c>
      <c r="I39" s="143">
        <v>103.9</v>
      </c>
      <c r="J39" s="139">
        <v>102.2</v>
      </c>
      <c r="K39" s="139">
        <v>101.21</v>
      </c>
      <c r="L39" s="139"/>
      <c r="M39" s="139"/>
      <c r="N39" s="139"/>
      <c r="O39" s="910">
        <v>107.44</v>
      </c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A39" s="689"/>
    </row>
    <row r="40" spans="1:29" x14ac:dyDescent="0.2">
      <c r="A40" s="938"/>
      <c r="B40" s="1013"/>
      <c r="C40" s="1016"/>
      <c r="D40" s="919"/>
      <c r="E40" s="943"/>
      <c r="F40" s="943"/>
      <c r="G40" s="1021"/>
      <c r="H40" s="908"/>
      <c r="I40" s="144" t="s">
        <v>118</v>
      </c>
      <c r="J40" s="137" t="s">
        <v>127</v>
      </c>
      <c r="K40" s="137" t="s">
        <v>128</v>
      </c>
      <c r="L40" s="137" t="s">
        <v>129</v>
      </c>
      <c r="M40" s="137" t="s">
        <v>130</v>
      </c>
      <c r="N40" s="137" t="s">
        <v>131</v>
      </c>
      <c r="O40" s="910"/>
    </row>
    <row r="41" spans="1:29" ht="13.5" thickBot="1" x14ac:dyDescent="0.25">
      <c r="A41" s="940"/>
      <c r="B41" s="1014"/>
      <c r="C41" s="1017"/>
      <c r="D41" s="920"/>
      <c r="E41" s="944"/>
      <c r="F41" s="944"/>
      <c r="G41" s="1022"/>
      <c r="H41" s="909"/>
      <c r="I41" s="145"/>
      <c r="J41" s="146"/>
      <c r="K41" s="146"/>
      <c r="L41" s="146"/>
      <c r="M41" s="146"/>
      <c r="N41" s="146"/>
      <c r="O41" s="911"/>
    </row>
    <row r="43" spans="1:29" ht="15" thickBot="1" x14ac:dyDescent="0.25">
      <c r="A43" s="891" t="s">
        <v>589</v>
      </c>
      <c r="B43" s="891"/>
      <c r="C43" s="891"/>
      <c r="D43" s="891"/>
      <c r="E43" s="891"/>
      <c r="F43" s="891"/>
      <c r="G43" s="891"/>
      <c r="H43" s="891"/>
      <c r="I43" s="891"/>
      <c r="J43" s="891"/>
      <c r="K43" s="891"/>
      <c r="L43" s="891"/>
      <c r="M43" s="891"/>
      <c r="N43" s="891"/>
      <c r="O43" s="891"/>
    </row>
    <row r="44" spans="1:29" ht="13.5" customHeight="1" thickBot="1" x14ac:dyDescent="0.25">
      <c r="A44" s="963" t="s">
        <v>135</v>
      </c>
      <c r="B44" s="964"/>
      <c r="C44" s="965" t="s">
        <v>293</v>
      </c>
      <c r="D44" s="966"/>
      <c r="E44" s="966"/>
      <c r="F44" s="967"/>
      <c r="G44" s="965" t="s">
        <v>362</v>
      </c>
      <c r="H44" s="966"/>
      <c r="I44" s="966"/>
      <c r="J44" s="966"/>
      <c r="K44" s="967"/>
      <c r="L44" s="966" t="s">
        <v>441</v>
      </c>
      <c r="M44" s="966"/>
      <c r="N44" s="966"/>
      <c r="O44" s="967"/>
    </row>
    <row r="45" spans="1:29" x14ac:dyDescent="0.2">
      <c r="A45" s="951" t="s">
        <v>137</v>
      </c>
      <c r="B45" s="952"/>
      <c r="C45" s="924">
        <v>107.02</v>
      </c>
      <c r="D45" s="954"/>
      <c r="E45" s="954"/>
      <c r="F45" s="956"/>
      <c r="G45" s="924">
        <v>106.9</v>
      </c>
      <c r="H45" s="954"/>
      <c r="I45" s="954"/>
      <c r="J45" s="954"/>
      <c r="K45" s="955"/>
      <c r="L45" s="924">
        <v>116.92</v>
      </c>
      <c r="M45" s="954"/>
      <c r="N45" s="954"/>
      <c r="O45" s="955"/>
      <c r="Q45" s="12"/>
      <c r="R45" s="12"/>
      <c r="S45" s="12"/>
      <c r="T45" s="12"/>
      <c r="U45" s="12"/>
      <c r="V45" s="12"/>
      <c r="W45" s="12"/>
      <c r="X45" s="12"/>
      <c r="Y45" s="12"/>
    </row>
    <row r="46" spans="1:29" x14ac:dyDescent="0.2">
      <c r="A46" s="957" t="s">
        <v>136</v>
      </c>
      <c r="B46" s="958"/>
      <c r="C46" s="925">
        <v>106.72</v>
      </c>
      <c r="D46" s="960"/>
      <c r="E46" s="960"/>
      <c r="F46" s="962"/>
      <c r="G46" s="925">
        <v>106.5</v>
      </c>
      <c r="H46" s="960"/>
      <c r="I46" s="960"/>
      <c r="J46" s="960"/>
      <c r="K46" s="961"/>
      <c r="L46" s="925">
        <v>118.42</v>
      </c>
      <c r="M46" s="960"/>
      <c r="N46" s="960"/>
      <c r="O46" s="961"/>
      <c r="Q46" s="12"/>
      <c r="R46" s="12"/>
      <c r="S46" s="12"/>
      <c r="T46" s="12"/>
      <c r="U46" s="12"/>
      <c r="V46" s="12"/>
      <c r="W46" s="12"/>
      <c r="X46" s="12"/>
      <c r="Y46" s="12"/>
    </row>
    <row r="47" spans="1:29" ht="13.5" thickBot="1" x14ac:dyDescent="0.25">
      <c r="A47" s="969" t="s">
        <v>134</v>
      </c>
      <c r="B47" s="970"/>
      <c r="C47" s="975">
        <v>107.88</v>
      </c>
      <c r="D47" s="972"/>
      <c r="E47" s="972"/>
      <c r="F47" s="974"/>
      <c r="G47" s="975">
        <v>108.2</v>
      </c>
      <c r="H47" s="972"/>
      <c r="I47" s="972"/>
      <c r="J47" s="972"/>
      <c r="K47" s="973"/>
      <c r="L47" s="975">
        <v>112.6</v>
      </c>
      <c r="M47" s="972"/>
      <c r="N47" s="972"/>
      <c r="O47" s="973"/>
      <c r="Q47" s="12"/>
      <c r="R47" s="12"/>
      <c r="S47" s="12"/>
      <c r="T47" s="12"/>
      <c r="U47" s="12"/>
      <c r="V47" s="12"/>
      <c r="W47" s="12"/>
      <c r="X47" s="12"/>
      <c r="Y47" s="12"/>
    </row>
    <row r="48" spans="1:29" ht="15" thickBot="1" x14ac:dyDescent="0.25">
      <c r="A48" s="976" t="s">
        <v>590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8"/>
      <c r="Q48" s="12"/>
      <c r="R48" s="12"/>
      <c r="S48" s="12"/>
      <c r="T48" s="12"/>
      <c r="U48" s="12"/>
      <c r="V48" s="12"/>
      <c r="W48" s="12"/>
      <c r="X48" s="12"/>
      <c r="Y48" s="12"/>
    </row>
    <row r="49" spans="1:25" x14ac:dyDescent="0.2">
      <c r="A49" s="951" t="s">
        <v>137</v>
      </c>
      <c r="B49" s="952"/>
      <c r="C49" s="953">
        <v>107.12</v>
      </c>
      <c r="D49" s="954"/>
      <c r="E49" s="954"/>
      <c r="F49" s="955"/>
      <c r="G49" s="954">
        <v>106.4</v>
      </c>
      <c r="H49" s="954"/>
      <c r="I49" s="954"/>
      <c r="J49" s="954"/>
      <c r="K49" s="954"/>
      <c r="L49" s="953">
        <v>116.2</v>
      </c>
      <c r="M49" s="954"/>
      <c r="N49" s="954"/>
      <c r="O49" s="955"/>
      <c r="Q49" s="12"/>
      <c r="R49" s="12"/>
      <c r="S49" s="12"/>
      <c r="T49" s="12"/>
      <c r="U49" s="12"/>
      <c r="V49" s="12"/>
      <c r="W49" s="12"/>
      <c r="X49" s="12"/>
      <c r="Y49" s="12"/>
    </row>
    <row r="50" spans="1:25" x14ac:dyDescent="0.2">
      <c r="A50" s="957" t="s">
        <v>136</v>
      </c>
      <c r="B50" s="958"/>
      <c r="C50" s="959">
        <v>106.85</v>
      </c>
      <c r="D50" s="960"/>
      <c r="E50" s="960"/>
      <c r="F50" s="961"/>
      <c r="G50" s="960">
        <v>105.82</v>
      </c>
      <c r="H50" s="960"/>
      <c r="I50" s="960"/>
      <c r="J50" s="960"/>
      <c r="K50" s="960"/>
      <c r="L50" s="959">
        <v>117.48</v>
      </c>
      <c r="M50" s="960"/>
      <c r="N50" s="960"/>
      <c r="O50" s="961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3.5" thickBot="1" x14ac:dyDescent="0.25">
      <c r="A51" s="969" t="s">
        <v>134</v>
      </c>
      <c r="B51" s="970"/>
      <c r="C51" s="971">
        <v>107.93</v>
      </c>
      <c r="D51" s="972"/>
      <c r="E51" s="972"/>
      <c r="F51" s="973"/>
      <c r="G51" s="972">
        <v>107.99</v>
      </c>
      <c r="H51" s="972"/>
      <c r="I51" s="972"/>
      <c r="J51" s="972"/>
      <c r="K51" s="972"/>
      <c r="L51" s="971">
        <v>112.56</v>
      </c>
      <c r="M51" s="972"/>
      <c r="N51" s="972"/>
      <c r="O51" s="973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8.75" customHeight="1" thickBot="1" x14ac:dyDescent="0.25">
      <c r="A53" s="979" t="s">
        <v>544</v>
      </c>
      <c r="B53" s="979"/>
      <c r="C53" s="979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Q53" s="12"/>
      <c r="R53" s="12"/>
      <c r="S53" s="692"/>
      <c r="T53" s="692"/>
      <c r="U53" s="692"/>
      <c r="V53" s="692"/>
      <c r="W53" s="692"/>
      <c r="X53" s="692"/>
      <c r="Y53" s="692"/>
    </row>
    <row r="54" spans="1:25" ht="12" customHeight="1" x14ac:dyDescent="0.2">
      <c r="A54" s="980" t="s">
        <v>539</v>
      </c>
      <c r="B54" s="981"/>
      <c r="C54" s="981"/>
      <c r="D54" s="981"/>
      <c r="E54" s="984" t="s">
        <v>585</v>
      </c>
      <c r="F54" s="985"/>
      <c r="G54" s="985"/>
      <c r="H54" s="985"/>
      <c r="I54" s="985"/>
      <c r="J54" s="985"/>
      <c r="K54" s="985"/>
      <c r="L54" s="1044"/>
      <c r="M54" s="893" t="s">
        <v>586</v>
      </c>
      <c r="N54" s="893"/>
      <c r="O54" s="987"/>
      <c r="Q54" s="12"/>
      <c r="R54" s="12"/>
      <c r="S54" s="1023"/>
      <c r="T54" s="1023"/>
      <c r="U54" s="1023"/>
      <c r="V54" s="1023"/>
      <c r="W54" s="1023"/>
      <c r="X54" s="12"/>
      <c r="Y54" s="12"/>
    </row>
    <row r="55" spans="1:25" ht="12.75" customHeight="1" thickBot="1" x14ac:dyDescent="0.25">
      <c r="A55" s="1042"/>
      <c r="B55" s="1043"/>
      <c r="C55" s="1043"/>
      <c r="D55" s="1043"/>
      <c r="E55" s="1024" t="s">
        <v>587</v>
      </c>
      <c r="F55" s="1025"/>
      <c r="G55" s="1025"/>
      <c r="H55" s="1025"/>
      <c r="I55" s="1026" t="s">
        <v>588</v>
      </c>
      <c r="J55" s="1026"/>
      <c r="K55" s="1026"/>
      <c r="L55" s="1027"/>
      <c r="M55" s="1045"/>
      <c r="N55" s="1045"/>
      <c r="O55" s="1046"/>
      <c r="Q55" s="12"/>
      <c r="R55" s="12"/>
      <c r="S55" s="693"/>
      <c r="T55" s="693"/>
      <c r="U55" s="693"/>
      <c r="V55" s="693"/>
      <c r="W55" s="693"/>
      <c r="X55" s="12"/>
      <c r="Y55" s="12"/>
    </row>
    <row r="56" spans="1:25" ht="13.5" customHeight="1" x14ac:dyDescent="0.2">
      <c r="A56" s="1028" t="s">
        <v>545</v>
      </c>
      <c r="B56" s="1029"/>
      <c r="C56" s="1029"/>
      <c r="D56" s="1029"/>
      <c r="E56" s="1030">
        <v>109</v>
      </c>
      <c r="F56" s="1031"/>
      <c r="G56" s="1031"/>
      <c r="H56" s="1031"/>
      <c r="I56" s="1032">
        <v>123.7</v>
      </c>
      <c r="J56" s="1033"/>
      <c r="K56" s="1033"/>
      <c r="L56" s="1034"/>
      <c r="M56" s="1035">
        <v>141.6</v>
      </c>
      <c r="N56" s="1035"/>
      <c r="O56" s="1036"/>
      <c r="Q56" s="12"/>
      <c r="R56" s="12"/>
      <c r="S56" s="694"/>
      <c r="T56" s="694"/>
      <c r="U56" s="694"/>
      <c r="V56" s="694"/>
      <c r="W56" s="694"/>
      <c r="X56" s="12"/>
      <c r="Y56" s="12"/>
    </row>
    <row r="57" spans="1:25" ht="13.5" customHeight="1" x14ac:dyDescent="0.2">
      <c r="A57" s="1037" t="s">
        <v>546</v>
      </c>
      <c r="B57" s="1038"/>
      <c r="C57" s="1038"/>
      <c r="D57" s="1038"/>
      <c r="E57" s="1039">
        <v>133</v>
      </c>
      <c r="F57" s="1040"/>
      <c r="G57" s="1040"/>
      <c r="H57" s="1040"/>
      <c r="I57" s="999">
        <v>134.19999999999999</v>
      </c>
      <c r="J57" s="998"/>
      <c r="K57" s="998"/>
      <c r="L57" s="1000"/>
      <c r="M57" s="1000">
        <v>111.8</v>
      </c>
      <c r="N57" s="1040"/>
      <c r="O57" s="1041"/>
      <c r="Q57" s="12"/>
      <c r="R57" s="12"/>
      <c r="S57" s="694"/>
      <c r="T57" s="694"/>
      <c r="U57" s="694"/>
      <c r="V57" s="694"/>
      <c r="W57" s="694"/>
      <c r="X57" s="12"/>
      <c r="Y57" s="12"/>
    </row>
    <row r="58" spans="1:25" ht="13.5" customHeight="1" x14ac:dyDescent="0.2">
      <c r="A58" s="1037" t="s">
        <v>547</v>
      </c>
      <c r="B58" s="1038"/>
      <c r="C58" s="1038"/>
      <c r="D58" s="1038"/>
      <c r="E58" s="1039">
        <v>138.5</v>
      </c>
      <c r="F58" s="1040"/>
      <c r="G58" s="1040"/>
      <c r="H58" s="1040"/>
      <c r="I58" s="999">
        <v>137.19999999999999</v>
      </c>
      <c r="J58" s="998"/>
      <c r="K58" s="998"/>
      <c r="L58" s="1000"/>
      <c r="M58" s="1000">
        <v>108.5</v>
      </c>
      <c r="N58" s="1040"/>
      <c r="O58" s="1041"/>
      <c r="Q58" s="12"/>
      <c r="R58" s="12"/>
      <c r="S58" s="694"/>
      <c r="T58" s="694"/>
      <c r="U58" s="694"/>
      <c r="V58" s="694"/>
      <c r="W58" s="694"/>
      <c r="X58" s="12"/>
      <c r="Y58" s="12"/>
    </row>
    <row r="59" spans="1:25" ht="13.5" customHeight="1" x14ac:dyDescent="0.2">
      <c r="A59" s="1037" t="s">
        <v>548</v>
      </c>
      <c r="B59" s="1038"/>
      <c r="C59" s="1038"/>
      <c r="D59" s="1038"/>
      <c r="E59" s="1039">
        <v>101.7</v>
      </c>
      <c r="F59" s="1040"/>
      <c r="G59" s="1040"/>
      <c r="H59" s="1040"/>
      <c r="I59" s="999">
        <v>122.6</v>
      </c>
      <c r="J59" s="998"/>
      <c r="K59" s="998"/>
      <c r="L59" s="1000"/>
      <c r="M59" s="1000">
        <v>159.1</v>
      </c>
      <c r="N59" s="1040"/>
      <c r="O59" s="1041"/>
      <c r="Q59" s="12"/>
      <c r="R59" s="12"/>
      <c r="S59" s="694"/>
      <c r="T59" s="694"/>
      <c r="U59" s="694"/>
      <c r="V59" s="694"/>
      <c r="W59" s="694"/>
      <c r="X59" s="12"/>
      <c r="Y59" s="12"/>
    </row>
    <row r="60" spans="1:25" ht="13.5" customHeight="1" x14ac:dyDescent="0.2">
      <c r="A60" s="1037" t="s">
        <v>549</v>
      </c>
      <c r="B60" s="1038"/>
      <c r="C60" s="1038"/>
      <c r="D60" s="1038"/>
      <c r="E60" s="1039">
        <v>107.4</v>
      </c>
      <c r="F60" s="1040"/>
      <c r="G60" s="1040"/>
      <c r="H60" s="1040"/>
      <c r="I60" s="999">
        <v>108.2</v>
      </c>
      <c r="J60" s="998"/>
      <c r="K60" s="998"/>
      <c r="L60" s="1000"/>
      <c r="M60" s="1000">
        <v>129.4</v>
      </c>
      <c r="N60" s="1040"/>
      <c r="O60" s="1041"/>
      <c r="Q60" s="12"/>
      <c r="R60" s="12"/>
      <c r="S60" s="693"/>
      <c r="T60" s="693"/>
      <c r="U60" s="693"/>
      <c r="V60" s="693"/>
      <c r="W60" s="693"/>
      <c r="X60" s="12"/>
      <c r="Y60" s="12"/>
    </row>
    <row r="61" spans="1:25" ht="25.5" customHeight="1" x14ac:dyDescent="0.2">
      <c r="A61" s="1047" t="s">
        <v>591</v>
      </c>
      <c r="B61" s="996"/>
      <c r="C61" s="996"/>
      <c r="D61" s="996"/>
      <c r="E61" s="1039">
        <v>99.6</v>
      </c>
      <c r="F61" s="1040"/>
      <c r="G61" s="1040"/>
      <c r="H61" s="1040"/>
      <c r="I61" s="999">
        <v>105.1</v>
      </c>
      <c r="J61" s="998"/>
      <c r="K61" s="998"/>
      <c r="L61" s="1000"/>
      <c r="M61" s="1000">
        <v>114.9</v>
      </c>
      <c r="N61" s="1040"/>
      <c r="O61" s="1041"/>
      <c r="Q61" s="12"/>
      <c r="R61" s="12"/>
      <c r="S61" s="694"/>
      <c r="T61" s="694"/>
      <c r="U61" s="694"/>
      <c r="V61" s="694"/>
      <c r="W61" s="694"/>
      <c r="X61" s="12"/>
      <c r="Y61" s="12"/>
    </row>
    <row r="62" spans="1:25" ht="14.25" customHeight="1" x14ac:dyDescent="0.2">
      <c r="A62" s="1048" t="s">
        <v>592</v>
      </c>
      <c r="B62" s="1038"/>
      <c r="C62" s="1038"/>
      <c r="D62" s="1038"/>
      <c r="E62" s="1039">
        <v>96.5</v>
      </c>
      <c r="F62" s="1040"/>
      <c r="G62" s="1040"/>
      <c r="H62" s="1040"/>
      <c r="I62" s="999">
        <v>100.7</v>
      </c>
      <c r="J62" s="998"/>
      <c r="K62" s="998"/>
      <c r="L62" s="1000"/>
      <c r="M62" s="1000">
        <v>109.5</v>
      </c>
      <c r="N62" s="1040"/>
      <c r="O62" s="1041"/>
      <c r="Q62" s="12"/>
      <c r="R62" s="12"/>
      <c r="S62" s="694"/>
      <c r="T62" s="694"/>
      <c r="U62" s="694"/>
      <c r="V62" s="694"/>
      <c r="W62" s="694"/>
      <c r="X62" s="12"/>
      <c r="Y62" s="12"/>
    </row>
    <row r="63" spans="1:25" ht="27.75" customHeight="1" x14ac:dyDescent="0.2">
      <c r="A63" s="1048" t="s">
        <v>593</v>
      </c>
      <c r="B63" s="1038"/>
      <c r="C63" s="1038"/>
      <c r="D63" s="1038"/>
      <c r="E63" s="1039">
        <v>100.2</v>
      </c>
      <c r="F63" s="1040"/>
      <c r="G63" s="1040"/>
      <c r="H63" s="1040"/>
      <c r="I63" s="998">
        <v>106.6</v>
      </c>
      <c r="J63" s="998"/>
      <c r="K63" s="998"/>
      <c r="L63" s="1000"/>
      <c r="M63" s="1000">
        <v>118.7</v>
      </c>
      <c r="N63" s="1040"/>
      <c r="O63" s="1041"/>
      <c r="Q63" s="12"/>
      <c r="R63" s="12"/>
      <c r="S63" s="694"/>
      <c r="T63" s="694"/>
      <c r="U63" s="694"/>
      <c r="V63" s="694"/>
      <c r="W63" s="694"/>
      <c r="X63" s="12"/>
      <c r="Y63" s="12"/>
    </row>
    <row r="64" spans="1:25" ht="27" customHeight="1" x14ac:dyDescent="0.2">
      <c r="A64" s="1048" t="s">
        <v>594</v>
      </c>
      <c r="B64" s="1038"/>
      <c r="C64" s="1038"/>
      <c r="D64" s="1038"/>
      <c r="E64" s="1039">
        <v>111.4</v>
      </c>
      <c r="F64" s="1040"/>
      <c r="G64" s="1040"/>
      <c r="H64" s="1040"/>
      <c r="I64" s="998">
        <v>119.3</v>
      </c>
      <c r="J64" s="998"/>
      <c r="K64" s="998"/>
      <c r="L64" s="1000"/>
      <c r="M64" s="1000">
        <v>127.2</v>
      </c>
      <c r="N64" s="1040"/>
      <c r="O64" s="1041"/>
      <c r="Q64" s="12"/>
      <c r="R64" s="12"/>
      <c r="S64" s="694"/>
      <c r="T64" s="694"/>
      <c r="U64" s="694"/>
      <c r="V64" s="694"/>
      <c r="W64" s="694"/>
      <c r="X64" s="12"/>
      <c r="Y64" s="12"/>
    </row>
    <row r="65" spans="1:25" ht="13.5" customHeight="1" x14ac:dyDescent="0.2">
      <c r="A65" s="995" t="s">
        <v>550</v>
      </c>
      <c r="B65" s="996"/>
      <c r="C65" s="996"/>
      <c r="D65" s="996"/>
      <c r="E65" s="997"/>
      <c r="F65" s="998"/>
      <c r="G65" s="998"/>
      <c r="H65" s="1000"/>
      <c r="I65" s="999"/>
      <c r="J65" s="998"/>
      <c r="K65" s="998"/>
      <c r="L65" s="1000"/>
      <c r="M65" s="1000"/>
      <c r="N65" s="1040"/>
      <c r="O65" s="1041"/>
      <c r="Q65" s="12"/>
      <c r="R65" s="12"/>
      <c r="S65" s="694"/>
      <c r="T65" s="694"/>
      <c r="U65" s="694"/>
      <c r="V65" s="694"/>
      <c r="W65" s="694"/>
      <c r="X65" s="12"/>
      <c r="Y65" s="12"/>
    </row>
    <row r="66" spans="1:25" ht="13.5" customHeight="1" x14ac:dyDescent="0.2">
      <c r="A66" s="1037" t="s">
        <v>551</v>
      </c>
      <c r="B66" s="1038"/>
      <c r="C66" s="1038"/>
      <c r="D66" s="1038"/>
      <c r="E66" s="1039">
        <v>100</v>
      </c>
      <c r="F66" s="1040"/>
      <c r="G66" s="1040"/>
      <c r="H66" s="1040"/>
      <c r="I66" s="999">
        <v>113.5</v>
      </c>
      <c r="J66" s="998"/>
      <c r="K66" s="998"/>
      <c r="L66" s="1000"/>
      <c r="M66" s="1000">
        <v>114.8</v>
      </c>
      <c r="N66" s="1040"/>
      <c r="O66" s="1041"/>
      <c r="Q66" s="12"/>
      <c r="R66" s="12"/>
      <c r="S66" s="694"/>
      <c r="T66" s="694"/>
      <c r="U66" s="694"/>
      <c r="V66" s="694"/>
      <c r="W66" s="694"/>
      <c r="X66" s="12"/>
      <c r="Y66" s="12"/>
    </row>
    <row r="67" spans="1:25" ht="13.5" customHeight="1" x14ac:dyDescent="0.2">
      <c r="A67" s="1037" t="s">
        <v>552</v>
      </c>
      <c r="B67" s="1038"/>
      <c r="C67" s="1038"/>
      <c r="D67" s="1038"/>
      <c r="E67" s="1039">
        <v>100</v>
      </c>
      <c r="F67" s="1040"/>
      <c r="G67" s="1040"/>
      <c r="H67" s="1040"/>
      <c r="I67" s="999">
        <v>114.6</v>
      </c>
      <c r="J67" s="998"/>
      <c r="K67" s="998"/>
      <c r="L67" s="1000"/>
      <c r="M67" s="1000">
        <v>114.8</v>
      </c>
      <c r="N67" s="1040"/>
      <c r="O67" s="1041"/>
      <c r="Q67" s="12"/>
      <c r="R67" s="12"/>
      <c r="S67" s="694"/>
      <c r="T67" s="694"/>
      <c r="U67" s="694"/>
      <c r="V67" s="694"/>
      <c r="W67" s="694"/>
      <c r="X67" s="12"/>
      <c r="Y67" s="12"/>
    </row>
    <row r="68" spans="1:25" ht="13.5" customHeight="1" x14ac:dyDescent="0.2">
      <c r="A68" s="1037" t="s">
        <v>553</v>
      </c>
      <c r="B68" s="1038"/>
      <c r="C68" s="1038"/>
      <c r="D68" s="1038"/>
      <c r="E68" s="1039">
        <v>100</v>
      </c>
      <c r="F68" s="1040"/>
      <c r="G68" s="1040"/>
      <c r="H68" s="1040"/>
      <c r="I68" s="999">
        <v>107.5</v>
      </c>
      <c r="J68" s="998"/>
      <c r="K68" s="998"/>
      <c r="L68" s="1000"/>
      <c r="M68" s="1000">
        <v>112.2</v>
      </c>
      <c r="N68" s="1040"/>
      <c r="O68" s="1041"/>
      <c r="Q68" s="12"/>
      <c r="R68" s="12"/>
      <c r="S68" s="694"/>
      <c r="T68" s="694"/>
      <c r="U68" s="694"/>
      <c r="V68" s="694"/>
      <c r="W68" s="694"/>
      <c r="X68" s="12"/>
      <c r="Y68" s="12"/>
    </row>
    <row r="69" spans="1:25" ht="13.5" customHeight="1" x14ac:dyDescent="0.2">
      <c r="A69" s="1037" t="s">
        <v>554</v>
      </c>
      <c r="B69" s="1038"/>
      <c r="C69" s="1038"/>
      <c r="D69" s="1038"/>
      <c r="E69" s="1039">
        <v>100</v>
      </c>
      <c r="F69" s="1040"/>
      <c r="G69" s="1040"/>
      <c r="H69" s="1040"/>
      <c r="I69" s="999">
        <v>103</v>
      </c>
      <c r="J69" s="998"/>
      <c r="K69" s="998"/>
      <c r="L69" s="1000"/>
      <c r="M69" s="1000">
        <v>103.1</v>
      </c>
      <c r="N69" s="1040"/>
      <c r="O69" s="1041"/>
      <c r="Q69" s="12"/>
      <c r="R69" s="12"/>
      <c r="S69" s="694"/>
      <c r="T69" s="694"/>
      <c r="U69" s="694"/>
      <c r="V69" s="694"/>
      <c r="W69" s="694"/>
      <c r="X69" s="12"/>
      <c r="Y69" s="12"/>
    </row>
    <row r="70" spans="1:25" ht="13.5" customHeight="1" x14ac:dyDescent="0.2">
      <c r="A70" s="1048" t="s">
        <v>555</v>
      </c>
      <c r="B70" s="1038"/>
      <c r="C70" s="1038"/>
      <c r="D70" s="1038"/>
      <c r="E70" s="1039">
        <v>100</v>
      </c>
      <c r="F70" s="1040"/>
      <c r="G70" s="1040"/>
      <c r="H70" s="1040"/>
      <c r="I70" s="999">
        <v>103.6</v>
      </c>
      <c r="J70" s="998"/>
      <c r="K70" s="998"/>
      <c r="L70" s="1000"/>
      <c r="M70" s="1000">
        <v>103.6</v>
      </c>
      <c r="N70" s="1040"/>
      <c r="O70" s="1041"/>
      <c r="Q70" s="12"/>
      <c r="R70" s="12"/>
      <c r="S70" s="694"/>
      <c r="T70" s="694"/>
      <c r="U70" s="694"/>
      <c r="V70" s="694"/>
      <c r="W70" s="694"/>
      <c r="X70" s="12"/>
      <c r="Y70" s="12"/>
    </row>
    <row r="71" spans="1:25" ht="13.5" customHeight="1" x14ac:dyDescent="0.2">
      <c r="A71" s="1037" t="s">
        <v>556</v>
      </c>
      <c r="B71" s="1038"/>
      <c r="C71" s="1038"/>
      <c r="D71" s="1038"/>
      <c r="E71" s="1039">
        <v>100</v>
      </c>
      <c r="F71" s="1040"/>
      <c r="G71" s="1040"/>
      <c r="H71" s="1040"/>
      <c r="I71" s="999">
        <v>149.6</v>
      </c>
      <c r="J71" s="998"/>
      <c r="K71" s="998"/>
      <c r="L71" s="1000"/>
      <c r="M71" s="1000">
        <v>164.2</v>
      </c>
      <c r="N71" s="1040"/>
      <c r="O71" s="1041"/>
      <c r="Q71" s="12"/>
      <c r="R71" s="12"/>
      <c r="S71" s="694"/>
      <c r="T71" s="694"/>
      <c r="U71" s="694"/>
      <c r="V71" s="694"/>
      <c r="W71" s="694"/>
      <c r="X71" s="12"/>
      <c r="Y71" s="12"/>
    </row>
    <row r="72" spans="1:25" ht="13.5" customHeight="1" x14ac:dyDescent="0.2">
      <c r="A72" s="995" t="s">
        <v>557</v>
      </c>
      <c r="B72" s="996"/>
      <c r="C72" s="996"/>
      <c r="D72" s="996"/>
      <c r="E72" s="1039"/>
      <c r="F72" s="1040"/>
      <c r="G72" s="1040"/>
      <c r="H72" s="1040"/>
      <c r="I72" s="1049"/>
      <c r="J72" s="1050"/>
      <c r="K72" s="1050"/>
      <c r="L72" s="1051"/>
      <c r="M72" s="1000"/>
      <c r="N72" s="1040"/>
      <c r="O72" s="1041"/>
      <c r="Q72" s="12"/>
      <c r="R72" s="12"/>
      <c r="S72" s="694"/>
      <c r="T72" s="694"/>
      <c r="U72" s="694"/>
      <c r="V72" s="694"/>
      <c r="W72" s="694"/>
      <c r="X72" s="12"/>
      <c r="Y72" s="12"/>
    </row>
    <row r="73" spans="1:25" ht="13.5" customHeight="1" x14ac:dyDescent="0.2">
      <c r="A73" s="1037" t="s">
        <v>558</v>
      </c>
      <c r="B73" s="1038"/>
      <c r="C73" s="1038"/>
      <c r="D73" s="1038"/>
      <c r="E73" s="1039">
        <v>101</v>
      </c>
      <c r="F73" s="1040"/>
      <c r="G73" s="1040"/>
      <c r="H73" s="1040"/>
      <c r="I73" s="999">
        <v>101</v>
      </c>
      <c r="J73" s="998"/>
      <c r="K73" s="998"/>
      <c r="L73" s="1000"/>
      <c r="M73" s="1000">
        <v>103.7</v>
      </c>
      <c r="N73" s="1040"/>
      <c r="O73" s="1041"/>
      <c r="Q73" s="12"/>
      <c r="R73" s="12"/>
      <c r="S73" s="694"/>
      <c r="T73" s="694"/>
      <c r="U73" s="694"/>
      <c r="V73" s="694"/>
      <c r="W73" s="694"/>
      <c r="X73" s="12"/>
      <c r="Y73" s="12"/>
    </row>
    <row r="74" spans="1:25" ht="13.5" customHeight="1" x14ac:dyDescent="0.2">
      <c r="A74" s="1037" t="s">
        <v>559</v>
      </c>
      <c r="B74" s="1038"/>
      <c r="C74" s="1038"/>
      <c r="D74" s="1038"/>
      <c r="E74" s="1039">
        <v>100</v>
      </c>
      <c r="F74" s="1040"/>
      <c r="G74" s="1040"/>
      <c r="H74" s="1040"/>
      <c r="I74" s="999">
        <v>99.4</v>
      </c>
      <c r="J74" s="998"/>
      <c r="K74" s="998"/>
      <c r="L74" s="1000"/>
      <c r="M74" s="1000">
        <v>106.4</v>
      </c>
      <c r="N74" s="1040"/>
      <c r="O74" s="1041"/>
      <c r="Q74" s="12"/>
      <c r="R74" s="12"/>
      <c r="S74" s="694"/>
      <c r="T74" s="694"/>
      <c r="U74" s="694"/>
      <c r="V74" s="694"/>
      <c r="W74" s="694"/>
      <c r="X74" s="12"/>
      <c r="Y74" s="12"/>
    </row>
    <row r="75" spans="1:25" ht="13.5" customHeight="1" x14ac:dyDescent="0.2">
      <c r="A75" s="1037" t="s">
        <v>560</v>
      </c>
      <c r="B75" s="1038"/>
      <c r="C75" s="1038"/>
      <c r="D75" s="1038"/>
      <c r="E75" s="1039">
        <v>101.7</v>
      </c>
      <c r="F75" s="1040"/>
      <c r="G75" s="1040"/>
      <c r="H75" s="1040"/>
      <c r="I75" s="999">
        <v>102.1</v>
      </c>
      <c r="J75" s="998"/>
      <c r="K75" s="998"/>
      <c r="L75" s="1000"/>
      <c r="M75" s="1000">
        <v>101.9</v>
      </c>
      <c r="N75" s="1040"/>
      <c r="O75" s="1041"/>
      <c r="Q75" s="12"/>
      <c r="R75" s="12"/>
      <c r="S75" s="694"/>
      <c r="T75" s="694"/>
      <c r="U75" s="694"/>
      <c r="V75" s="694"/>
      <c r="W75" s="694"/>
      <c r="X75" s="12"/>
      <c r="Y75" s="12"/>
    </row>
    <row r="76" spans="1:25" ht="13.5" customHeight="1" x14ac:dyDescent="0.2">
      <c r="A76" s="1037" t="s">
        <v>561</v>
      </c>
      <c r="B76" s="1038"/>
      <c r="C76" s="1038"/>
      <c r="D76" s="1038"/>
      <c r="E76" s="1039">
        <v>100</v>
      </c>
      <c r="F76" s="1040"/>
      <c r="G76" s="1040"/>
      <c r="H76" s="1040"/>
      <c r="I76" s="999">
        <v>100</v>
      </c>
      <c r="J76" s="998"/>
      <c r="K76" s="998"/>
      <c r="L76" s="1000"/>
      <c r="M76" s="1000">
        <v>100</v>
      </c>
      <c r="N76" s="1040"/>
      <c r="O76" s="1041"/>
      <c r="Q76" s="12"/>
      <c r="R76" s="12"/>
      <c r="S76" s="694"/>
      <c r="T76" s="694"/>
      <c r="U76" s="694"/>
      <c r="V76" s="694"/>
      <c r="W76" s="694"/>
      <c r="X76" s="12"/>
      <c r="Y76" s="12"/>
    </row>
    <row r="77" spans="1:25" ht="13.5" customHeight="1" x14ac:dyDescent="0.2">
      <c r="A77" s="1048" t="s">
        <v>562</v>
      </c>
      <c r="B77" s="1038"/>
      <c r="C77" s="1038"/>
      <c r="D77" s="1038"/>
      <c r="E77" s="1039">
        <v>100</v>
      </c>
      <c r="F77" s="1040"/>
      <c r="G77" s="1040"/>
      <c r="H77" s="1040"/>
      <c r="I77" s="999">
        <v>100</v>
      </c>
      <c r="J77" s="998"/>
      <c r="K77" s="998"/>
      <c r="L77" s="1000"/>
      <c r="M77" s="1000">
        <v>100</v>
      </c>
      <c r="N77" s="1040"/>
      <c r="O77" s="1041"/>
      <c r="Q77" s="12"/>
      <c r="R77" s="12"/>
      <c r="S77" s="694"/>
      <c r="T77" s="694"/>
      <c r="U77" s="694"/>
      <c r="V77" s="694"/>
      <c r="W77" s="694"/>
      <c r="X77" s="12"/>
      <c r="Y77" s="12"/>
    </row>
    <row r="78" spans="1:25" ht="13.5" customHeight="1" x14ac:dyDescent="0.2">
      <c r="A78" s="1037" t="s">
        <v>563</v>
      </c>
      <c r="B78" s="1038"/>
      <c r="C78" s="1038"/>
      <c r="D78" s="1038"/>
      <c r="E78" s="1039">
        <v>100</v>
      </c>
      <c r="F78" s="1040"/>
      <c r="G78" s="1040"/>
      <c r="H78" s="1040"/>
      <c r="I78" s="999">
        <v>105.6</v>
      </c>
      <c r="J78" s="998"/>
      <c r="K78" s="998"/>
      <c r="L78" s="1000"/>
      <c r="M78" s="1000">
        <v>106.9</v>
      </c>
      <c r="N78" s="1040"/>
      <c r="O78" s="1041"/>
      <c r="Q78" s="12"/>
      <c r="R78" s="12"/>
      <c r="S78" s="694"/>
      <c r="T78" s="694"/>
      <c r="U78" s="694"/>
      <c r="V78" s="694"/>
      <c r="W78" s="694"/>
      <c r="X78" s="12"/>
      <c r="Y78" s="12"/>
    </row>
    <row r="79" spans="1:25" x14ac:dyDescent="0.2">
      <c r="A79" s="1052" t="s">
        <v>564</v>
      </c>
      <c r="B79" s="1053"/>
      <c r="C79" s="1053"/>
      <c r="D79" s="1053"/>
      <c r="E79" s="1039">
        <v>100</v>
      </c>
      <c r="F79" s="1040"/>
      <c r="G79" s="1040"/>
      <c r="H79" s="1040"/>
      <c r="I79" s="999">
        <v>100</v>
      </c>
      <c r="J79" s="998"/>
      <c r="K79" s="998"/>
      <c r="L79" s="1000"/>
      <c r="M79" s="1000">
        <v>100</v>
      </c>
      <c r="N79" s="1040"/>
      <c r="O79" s="1041"/>
      <c r="Q79" s="12"/>
      <c r="R79" s="12"/>
      <c r="S79" s="694"/>
      <c r="T79" s="694"/>
      <c r="U79" s="694"/>
      <c r="V79" s="694"/>
      <c r="W79" s="694"/>
      <c r="X79" s="12"/>
      <c r="Y79" s="12"/>
    </row>
    <row r="80" spans="1:25" x14ac:dyDescent="0.2">
      <c r="A80" s="1052" t="s">
        <v>565</v>
      </c>
      <c r="B80" s="1053"/>
      <c r="C80" s="1053"/>
      <c r="D80" s="1053"/>
      <c r="E80" s="1039">
        <v>100</v>
      </c>
      <c r="F80" s="1040"/>
      <c r="G80" s="1040"/>
      <c r="H80" s="1040"/>
      <c r="I80" s="999">
        <v>166.7</v>
      </c>
      <c r="J80" s="998"/>
      <c r="K80" s="998"/>
      <c r="L80" s="1000"/>
      <c r="M80" s="1000">
        <v>166.7</v>
      </c>
      <c r="N80" s="1040"/>
      <c r="O80" s="1041"/>
      <c r="Q80" s="12"/>
      <c r="R80" s="12"/>
      <c r="S80" s="694"/>
      <c r="T80" s="694"/>
      <c r="U80" s="694"/>
      <c r="V80" s="694"/>
      <c r="W80" s="694"/>
      <c r="X80" s="12"/>
      <c r="Y80" s="12"/>
    </row>
    <row r="81" spans="1:25" ht="13.5" thickBot="1" x14ac:dyDescent="0.25">
      <c r="A81" s="1054" t="s">
        <v>566</v>
      </c>
      <c r="B81" s="1055"/>
      <c r="C81" s="1055"/>
      <c r="D81" s="1055"/>
      <c r="E81" s="1056">
        <v>115</v>
      </c>
      <c r="F81" s="1057"/>
      <c r="G81" s="1057"/>
      <c r="H81" s="1057"/>
      <c r="I81" s="975">
        <v>115</v>
      </c>
      <c r="J81" s="972"/>
      <c r="K81" s="972"/>
      <c r="L81" s="974"/>
      <c r="M81" s="974">
        <v>112.5</v>
      </c>
      <c r="N81" s="1057"/>
      <c r="O81" s="1058"/>
      <c r="Q81" s="12"/>
      <c r="R81" s="12"/>
      <c r="S81" s="12"/>
      <c r="T81" s="12"/>
      <c r="U81" s="12"/>
      <c r="V81" s="12"/>
      <c r="W81" s="12"/>
      <c r="X81" s="12"/>
      <c r="Y81" s="12"/>
    </row>
  </sheetData>
  <mergeCells count="245">
    <mergeCell ref="A80:D80"/>
    <mergeCell ref="E80:H80"/>
    <mergeCell ref="I80:L80"/>
    <mergeCell ref="M80:O80"/>
    <mergeCell ref="A81:D81"/>
    <mergeCell ref="E81:H81"/>
    <mergeCell ref="I81:L81"/>
    <mergeCell ref="M81:O81"/>
    <mergeCell ref="A78:D78"/>
    <mergeCell ref="E78:H78"/>
    <mergeCell ref="I78:L78"/>
    <mergeCell ref="M78:O78"/>
    <mergeCell ref="A79:D79"/>
    <mergeCell ref="E79:H79"/>
    <mergeCell ref="I79:L79"/>
    <mergeCell ref="M79:O79"/>
    <mergeCell ref="A76:D76"/>
    <mergeCell ref="E76:H76"/>
    <mergeCell ref="I76:L76"/>
    <mergeCell ref="M76:O76"/>
    <mergeCell ref="A77:D77"/>
    <mergeCell ref="E77:H77"/>
    <mergeCell ref="I77:L77"/>
    <mergeCell ref="M77:O77"/>
    <mergeCell ref="A74:D74"/>
    <mergeCell ref="E74:H74"/>
    <mergeCell ref="I74:L74"/>
    <mergeCell ref="M74:O74"/>
    <mergeCell ref="A75:D75"/>
    <mergeCell ref="E75:H75"/>
    <mergeCell ref="I75:L75"/>
    <mergeCell ref="M75:O75"/>
    <mergeCell ref="A72:D72"/>
    <mergeCell ref="E72:H72"/>
    <mergeCell ref="I72:L72"/>
    <mergeCell ref="M72:O72"/>
    <mergeCell ref="A73:D73"/>
    <mergeCell ref="E73:H73"/>
    <mergeCell ref="I73:L73"/>
    <mergeCell ref="M73:O73"/>
    <mergeCell ref="A70:D70"/>
    <mergeCell ref="E70:H70"/>
    <mergeCell ref="I70:L70"/>
    <mergeCell ref="M70:O70"/>
    <mergeCell ref="A71:D71"/>
    <mergeCell ref="E71:H71"/>
    <mergeCell ref="I71:L71"/>
    <mergeCell ref="M71:O71"/>
    <mergeCell ref="A68:D68"/>
    <mergeCell ref="E68:H68"/>
    <mergeCell ref="I68:L68"/>
    <mergeCell ref="M68:O68"/>
    <mergeCell ref="A69:D69"/>
    <mergeCell ref="E69:H69"/>
    <mergeCell ref="I69:L69"/>
    <mergeCell ref="M69:O69"/>
    <mergeCell ref="A66:D66"/>
    <mergeCell ref="E66:H66"/>
    <mergeCell ref="I66:L66"/>
    <mergeCell ref="M66:O66"/>
    <mergeCell ref="A67:D67"/>
    <mergeCell ref="E67:H67"/>
    <mergeCell ref="I67:L67"/>
    <mergeCell ref="M67:O67"/>
    <mergeCell ref="A64:D64"/>
    <mergeCell ref="E64:H64"/>
    <mergeCell ref="I64:L64"/>
    <mergeCell ref="M64:O64"/>
    <mergeCell ref="A65:D65"/>
    <mergeCell ref="E65:H65"/>
    <mergeCell ref="I65:L65"/>
    <mergeCell ref="M65:O65"/>
    <mergeCell ref="A62:D62"/>
    <mergeCell ref="E62:H62"/>
    <mergeCell ref="I62:L62"/>
    <mergeCell ref="M62:O62"/>
    <mergeCell ref="A63:D63"/>
    <mergeCell ref="E63:H63"/>
    <mergeCell ref="I63:L63"/>
    <mergeCell ref="M63:O63"/>
    <mergeCell ref="A60:D60"/>
    <mergeCell ref="E60:H60"/>
    <mergeCell ref="I60:L60"/>
    <mergeCell ref="M60:O60"/>
    <mergeCell ref="A61:D61"/>
    <mergeCell ref="E61:H61"/>
    <mergeCell ref="I61:L61"/>
    <mergeCell ref="M61:O61"/>
    <mergeCell ref="A58:D58"/>
    <mergeCell ref="E58:H58"/>
    <mergeCell ref="I58:L58"/>
    <mergeCell ref="M58:O58"/>
    <mergeCell ref="A59:D59"/>
    <mergeCell ref="E59:H59"/>
    <mergeCell ref="I59:L59"/>
    <mergeCell ref="M59:O59"/>
    <mergeCell ref="A56:D56"/>
    <mergeCell ref="E56:H56"/>
    <mergeCell ref="I56:L56"/>
    <mergeCell ref="M56:O56"/>
    <mergeCell ref="A57:D57"/>
    <mergeCell ref="E57:H57"/>
    <mergeCell ref="I57:L57"/>
    <mergeCell ref="M57:O57"/>
    <mergeCell ref="A53:O53"/>
    <mergeCell ref="A54:D55"/>
    <mergeCell ref="E54:L54"/>
    <mergeCell ref="M54:O55"/>
    <mergeCell ref="S54:W54"/>
    <mergeCell ref="E55:H55"/>
    <mergeCell ref="I55:L55"/>
    <mergeCell ref="A50:B50"/>
    <mergeCell ref="C50:F50"/>
    <mergeCell ref="G50:K50"/>
    <mergeCell ref="L50:O50"/>
    <mergeCell ref="A51:B51"/>
    <mergeCell ref="C51:F51"/>
    <mergeCell ref="G51:K51"/>
    <mergeCell ref="L51:O51"/>
    <mergeCell ref="A47:B47"/>
    <mergeCell ref="C47:F47"/>
    <mergeCell ref="G47:K47"/>
    <mergeCell ref="L47:O47"/>
    <mergeCell ref="A48:O48"/>
    <mergeCell ref="A49:B49"/>
    <mergeCell ref="C49:F49"/>
    <mergeCell ref="G49:K49"/>
    <mergeCell ref="L49:O49"/>
    <mergeCell ref="A45:B45"/>
    <mergeCell ref="C45:F45"/>
    <mergeCell ref="G45:K45"/>
    <mergeCell ref="L45:O45"/>
    <mergeCell ref="A46:B46"/>
    <mergeCell ref="C46:F46"/>
    <mergeCell ref="G46:K46"/>
    <mergeCell ref="L46:O46"/>
    <mergeCell ref="H39:H41"/>
    <mergeCell ref="O39:O41"/>
    <mergeCell ref="A43:O43"/>
    <mergeCell ref="A44:B44"/>
    <mergeCell ref="C44:F44"/>
    <mergeCell ref="G44:K44"/>
    <mergeCell ref="L44:O44"/>
    <mergeCell ref="A39:B41"/>
    <mergeCell ref="C39:C41"/>
    <mergeCell ref="D39:D41"/>
    <mergeCell ref="E39:E41"/>
    <mergeCell ref="F39:F41"/>
    <mergeCell ref="G39:G41"/>
    <mergeCell ref="A36:O36"/>
    <mergeCell ref="A37:B38"/>
    <mergeCell ref="C37:C38"/>
    <mergeCell ref="D37:D38"/>
    <mergeCell ref="E37:E38"/>
    <mergeCell ref="F37:F38"/>
    <mergeCell ref="G37:G38"/>
    <mergeCell ref="H37:H38"/>
    <mergeCell ref="I37:N37"/>
    <mergeCell ref="O37:O38"/>
    <mergeCell ref="A33:D33"/>
    <mergeCell ref="E33:G33"/>
    <mergeCell ref="H33:K33"/>
    <mergeCell ref="L33:O33"/>
    <mergeCell ref="A34:D34"/>
    <mergeCell ref="E34:G34"/>
    <mergeCell ref="H34:K34"/>
    <mergeCell ref="L34:O34"/>
    <mergeCell ref="A31:D31"/>
    <mergeCell ref="E31:G31"/>
    <mergeCell ref="H31:K31"/>
    <mergeCell ref="L31:O31"/>
    <mergeCell ref="A32:D32"/>
    <mergeCell ref="E32:G32"/>
    <mergeCell ref="H32:K32"/>
    <mergeCell ref="L32:O32"/>
    <mergeCell ref="A28:O28"/>
    <mergeCell ref="A29:D30"/>
    <mergeCell ref="E29:K29"/>
    <mergeCell ref="L29:O30"/>
    <mergeCell ref="E30:G30"/>
    <mergeCell ref="H30:K30"/>
    <mergeCell ref="A24:B24"/>
    <mergeCell ref="C24:F24"/>
    <mergeCell ref="G24:K24"/>
    <mergeCell ref="L24:O24"/>
    <mergeCell ref="A25:B25"/>
    <mergeCell ref="C25:F25"/>
    <mergeCell ref="G25:K25"/>
    <mergeCell ref="L25:O25"/>
    <mergeCell ref="A21:B21"/>
    <mergeCell ref="C21:F21"/>
    <mergeCell ref="G21:K21"/>
    <mergeCell ref="L21:O21"/>
    <mergeCell ref="A22:O22"/>
    <mergeCell ref="A23:B23"/>
    <mergeCell ref="C23:F23"/>
    <mergeCell ref="G23:K23"/>
    <mergeCell ref="L23:O23"/>
    <mergeCell ref="A19:B19"/>
    <mergeCell ref="C19:F19"/>
    <mergeCell ref="G19:K19"/>
    <mergeCell ref="L19:O19"/>
    <mergeCell ref="A20:B20"/>
    <mergeCell ref="C20:F20"/>
    <mergeCell ref="G20:K20"/>
    <mergeCell ref="L20:O20"/>
    <mergeCell ref="H12:H15"/>
    <mergeCell ref="O12:O15"/>
    <mergeCell ref="A17:O17"/>
    <mergeCell ref="A18:B18"/>
    <mergeCell ref="C18:F18"/>
    <mergeCell ref="G18:K18"/>
    <mergeCell ref="L18:O18"/>
    <mergeCell ref="A12:B15"/>
    <mergeCell ref="C12:C15"/>
    <mergeCell ref="D12:D15"/>
    <mergeCell ref="E12:E15"/>
    <mergeCell ref="F12:F15"/>
    <mergeCell ref="G12:G15"/>
    <mergeCell ref="H5:H7"/>
    <mergeCell ref="O5:O7"/>
    <mergeCell ref="A8:B11"/>
    <mergeCell ref="C8:C11"/>
    <mergeCell ref="D8:D11"/>
    <mergeCell ref="E8:E11"/>
    <mergeCell ref="F8:F11"/>
    <mergeCell ref="G8:G11"/>
    <mergeCell ref="H8:H11"/>
    <mergeCell ref="O8:O11"/>
    <mergeCell ref="A5:B7"/>
    <mergeCell ref="C5:C7"/>
    <mergeCell ref="D5:D7"/>
    <mergeCell ref="E5:E7"/>
    <mergeCell ref="F5:F7"/>
    <mergeCell ref="G5:G7"/>
    <mergeCell ref="A2:O2"/>
    <mergeCell ref="A3:B4"/>
    <mergeCell ref="C3:C4"/>
    <mergeCell ref="D3:D4"/>
    <mergeCell ref="E3:E4"/>
    <mergeCell ref="F3:F4"/>
    <mergeCell ref="G3:G4"/>
    <mergeCell ref="H3:H4"/>
    <mergeCell ref="I3:N3"/>
    <mergeCell ref="O3:O4"/>
  </mergeCells>
  <pageMargins left="1.0629921259842521" right="0.15748031496062992" top="0.59055118110236227" bottom="0.62992125984251968" header="0.51181102362204722" footer="0.39370078740157483"/>
  <pageSetup paperSize="9" scale="64" orientation="portrait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56"/>
  <sheetViews>
    <sheetView workbookViewId="0">
      <selection activeCell="A36" sqref="A36:S38"/>
    </sheetView>
  </sheetViews>
  <sheetFormatPr defaultColWidth="4.5703125" defaultRowHeight="15.75" x14ac:dyDescent="0.25"/>
  <cols>
    <col min="1" max="1" width="3.7109375" style="14" customWidth="1"/>
    <col min="2" max="2" width="3.85546875" style="17" customWidth="1"/>
    <col min="3" max="3" width="6.28515625" style="17" customWidth="1"/>
    <col min="4" max="4" width="4.28515625" style="17" customWidth="1"/>
    <col min="5" max="6" width="4.7109375" style="14" customWidth="1"/>
    <col min="7" max="7" width="5.85546875" style="14" customWidth="1"/>
    <col min="8" max="8" width="4.7109375" style="14" customWidth="1"/>
    <col min="9" max="9" width="4.85546875" style="14" customWidth="1"/>
    <col min="10" max="11" width="4.28515625" style="14" customWidth="1"/>
    <col min="12" max="12" width="5.42578125" style="14" customWidth="1"/>
    <col min="13" max="13" width="6.140625" style="14" customWidth="1"/>
    <col min="14" max="14" width="5.28515625" style="14" customWidth="1"/>
    <col min="15" max="15" width="6" style="14" customWidth="1"/>
    <col min="16" max="16" width="4.85546875" style="14" customWidth="1"/>
    <col min="17" max="17" width="5.140625" style="14" customWidth="1"/>
    <col min="18" max="18" width="4.42578125" style="14" customWidth="1"/>
    <col min="19" max="19" width="5.7109375" style="14" customWidth="1"/>
    <col min="20" max="20" width="5" style="14" customWidth="1"/>
    <col min="21" max="21" width="3.5703125" style="14" customWidth="1"/>
    <col min="22" max="228" width="4.28515625" style="14" customWidth="1"/>
    <col min="229" max="16384" width="4.5703125" style="14"/>
  </cols>
  <sheetData>
    <row r="1" spans="1:47" ht="24" customHeight="1" x14ac:dyDescent="0.2">
      <c r="A1" s="1059" t="s">
        <v>567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</row>
    <row r="2" spans="1:47" ht="23.25" customHeight="1" thickBot="1" x14ac:dyDescent="0.25">
      <c r="A2" s="695"/>
      <c r="B2" s="695"/>
      <c r="C2" s="695"/>
      <c r="D2" s="695"/>
      <c r="E2" s="695"/>
      <c r="S2" s="696" t="s">
        <v>124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27" customHeight="1" thickBot="1" x14ac:dyDescent="0.25">
      <c r="A3" s="1060" t="s">
        <v>15</v>
      </c>
      <c r="B3" s="1061"/>
      <c r="C3" s="1061"/>
      <c r="D3" s="1061"/>
      <c r="E3" s="1062"/>
      <c r="F3" s="1063" t="s">
        <v>105</v>
      </c>
      <c r="G3" s="1064"/>
      <c r="H3" s="1063" t="s">
        <v>47</v>
      </c>
      <c r="I3" s="1065"/>
      <c r="J3" s="1064"/>
      <c r="K3" s="1063" t="s">
        <v>48</v>
      </c>
      <c r="L3" s="1065"/>
      <c r="M3" s="1064"/>
      <c r="N3" s="1066" t="s">
        <v>16</v>
      </c>
      <c r="O3" s="1067"/>
      <c r="P3" s="1068"/>
      <c r="Q3" s="1066" t="s">
        <v>57</v>
      </c>
      <c r="R3" s="1067"/>
      <c r="S3" s="1068"/>
    </row>
    <row r="4" spans="1:47" ht="37.5" customHeight="1" thickBot="1" x14ac:dyDescent="0.25">
      <c r="A4" s="1075" t="s">
        <v>121</v>
      </c>
      <c r="B4" s="1076"/>
      <c r="C4" s="1076"/>
      <c r="D4" s="1076"/>
      <c r="E4" s="1077"/>
      <c r="F4" s="1078" t="s">
        <v>17</v>
      </c>
      <c r="G4" s="1079"/>
      <c r="H4" s="1080" t="s">
        <v>436</v>
      </c>
      <c r="I4" s="1081"/>
      <c r="J4" s="1082"/>
      <c r="K4" s="1080">
        <v>22</v>
      </c>
      <c r="L4" s="1081"/>
      <c r="M4" s="1082"/>
      <c r="N4" s="1080">
        <v>19</v>
      </c>
      <c r="O4" s="1081"/>
      <c r="P4" s="1082"/>
      <c r="Q4" s="1083">
        <v>18.14</v>
      </c>
      <c r="R4" s="1084"/>
      <c r="S4" s="1085"/>
    </row>
    <row r="5" spans="1:47" ht="33.75" customHeight="1" thickBot="1" x14ac:dyDescent="0.25">
      <c r="A5" s="1069" t="s">
        <v>18</v>
      </c>
      <c r="B5" s="1070"/>
      <c r="C5" s="1070"/>
      <c r="D5" s="1070"/>
      <c r="E5" s="1071"/>
      <c r="F5" s="1066" t="s">
        <v>148</v>
      </c>
      <c r="G5" s="1068"/>
      <c r="H5" s="1072">
        <v>45.59</v>
      </c>
      <c r="I5" s="1073"/>
      <c r="J5" s="1074"/>
      <c r="K5" s="1072">
        <v>37.049999999999997</v>
      </c>
      <c r="L5" s="1073"/>
      <c r="M5" s="1074"/>
      <c r="N5" s="1072">
        <v>23.8</v>
      </c>
      <c r="O5" s="1073"/>
      <c r="P5" s="1074"/>
      <c r="Q5" s="1072">
        <v>34.47</v>
      </c>
      <c r="R5" s="1073"/>
      <c r="S5" s="1074"/>
    </row>
    <row r="6" spans="1:47" ht="33" customHeight="1" thickBot="1" x14ac:dyDescent="0.25">
      <c r="A6" s="1086" t="s">
        <v>19</v>
      </c>
      <c r="B6" s="1087"/>
      <c r="C6" s="1087"/>
      <c r="D6" s="1087"/>
      <c r="E6" s="1088"/>
      <c r="F6" s="1089" t="s">
        <v>147</v>
      </c>
      <c r="G6" s="1090"/>
      <c r="H6" s="1091">
        <v>1050.75</v>
      </c>
      <c r="I6" s="1092"/>
      <c r="J6" s="1093"/>
      <c r="K6" s="1091">
        <v>1136.5999999999999</v>
      </c>
      <c r="L6" s="1092"/>
      <c r="M6" s="1093"/>
      <c r="N6" s="1091">
        <v>1230.7</v>
      </c>
      <c r="O6" s="1092"/>
      <c r="P6" s="1093"/>
      <c r="Q6" s="1091">
        <v>1249.02</v>
      </c>
      <c r="R6" s="1092"/>
      <c r="S6" s="1093"/>
    </row>
    <row r="7" spans="1:47" ht="36" customHeight="1" thickBot="1" x14ac:dyDescent="0.25">
      <c r="A7" s="1060" t="s">
        <v>20</v>
      </c>
      <c r="B7" s="1061"/>
      <c r="C7" s="1061"/>
      <c r="D7" s="1061"/>
      <c r="E7" s="1062"/>
      <c r="F7" s="1066" t="s">
        <v>148</v>
      </c>
      <c r="G7" s="1068"/>
      <c r="H7" s="1072">
        <v>63.05</v>
      </c>
      <c r="I7" s="1073"/>
      <c r="J7" s="1074"/>
      <c r="K7" s="1072">
        <v>70.53</v>
      </c>
      <c r="L7" s="1073"/>
      <c r="M7" s="1074"/>
      <c r="N7" s="1072">
        <v>82.49</v>
      </c>
      <c r="O7" s="1073"/>
      <c r="P7" s="1074"/>
      <c r="Q7" s="1072">
        <v>85.51</v>
      </c>
      <c r="R7" s="1073"/>
      <c r="S7" s="1074"/>
    </row>
    <row r="8" spans="1:47" ht="39" customHeight="1" thickBot="1" x14ac:dyDescent="0.25">
      <c r="A8" s="1069" t="s">
        <v>120</v>
      </c>
      <c r="B8" s="1070"/>
      <c r="C8" s="1070"/>
      <c r="D8" s="1070"/>
      <c r="E8" s="1071"/>
      <c r="F8" s="1066" t="s">
        <v>367</v>
      </c>
      <c r="G8" s="1068"/>
      <c r="H8" s="1083">
        <v>133</v>
      </c>
      <c r="I8" s="1084"/>
      <c r="J8" s="1085"/>
      <c r="K8" s="1083">
        <v>133</v>
      </c>
      <c r="L8" s="1084"/>
      <c r="M8" s="1085"/>
      <c r="N8" s="1083">
        <v>133</v>
      </c>
      <c r="O8" s="1084"/>
      <c r="P8" s="1085"/>
      <c r="Q8" s="1083">
        <v>133</v>
      </c>
      <c r="R8" s="1084"/>
      <c r="S8" s="1085"/>
    </row>
    <row r="9" spans="1:47" ht="15" customHeight="1" x14ac:dyDescent="0.2">
      <c r="A9" s="1094" t="s">
        <v>366</v>
      </c>
      <c r="B9" s="1094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</row>
    <row r="10" spans="1:47" ht="34.5" customHeight="1" x14ac:dyDescent="0.2">
      <c r="A10" s="1094" t="s">
        <v>312</v>
      </c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</row>
    <row r="11" spans="1:47" ht="17.25" customHeight="1" thickBot="1" x14ac:dyDescent="0.25">
      <c r="A11" s="1059" t="s">
        <v>379</v>
      </c>
      <c r="B11" s="1095"/>
      <c r="C11" s="1095"/>
      <c r="D11" s="1095"/>
      <c r="E11" s="1095"/>
      <c r="F11" s="1095"/>
      <c r="G11" s="1095"/>
      <c r="H11" s="1095"/>
      <c r="I11" s="1095"/>
      <c r="J11" s="1095"/>
      <c r="K11" s="1095"/>
      <c r="L11" s="1095"/>
      <c r="M11" s="1095"/>
      <c r="N11" s="1095"/>
      <c r="O11" s="1095"/>
      <c r="P11" s="1095"/>
      <c r="Q11" s="1095"/>
      <c r="R11" s="1095"/>
      <c r="S11" s="1095"/>
    </row>
    <row r="12" spans="1:47" ht="15" customHeight="1" thickBot="1" x14ac:dyDescent="0.25">
      <c r="A12" s="1096"/>
      <c r="B12" s="1097"/>
      <c r="C12" s="1098"/>
      <c r="D12" s="1099" t="s">
        <v>577</v>
      </c>
      <c r="E12" s="1100"/>
      <c r="F12" s="1100"/>
      <c r="G12" s="1101"/>
      <c r="H12" s="1102" t="s">
        <v>573</v>
      </c>
      <c r="I12" s="1103"/>
      <c r="J12" s="1103"/>
      <c r="K12" s="1104"/>
      <c r="L12" s="1105" t="s">
        <v>572</v>
      </c>
      <c r="M12" s="1100"/>
      <c r="N12" s="1100"/>
      <c r="O12" s="1106"/>
      <c r="P12" s="1105" t="s">
        <v>568</v>
      </c>
      <c r="Q12" s="1100"/>
      <c r="R12" s="1100"/>
      <c r="S12" s="1106"/>
    </row>
    <row r="13" spans="1:47" ht="15" customHeight="1" x14ac:dyDescent="0.25">
      <c r="A13" s="1107" t="s">
        <v>22</v>
      </c>
      <c r="B13" s="1108"/>
      <c r="C13" s="1109"/>
      <c r="D13" s="1110" t="s">
        <v>245</v>
      </c>
      <c r="E13" s="1111"/>
      <c r="F13" s="1111"/>
      <c r="G13" s="1112"/>
      <c r="H13" s="1113" t="s">
        <v>245</v>
      </c>
      <c r="I13" s="1114"/>
      <c r="J13" s="1114"/>
      <c r="K13" s="1115"/>
      <c r="L13" s="1113">
        <v>32</v>
      </c>
      <c r="M13" s="1114"/>
      <c r="N13" s="1114"/>
      <c r="O13" s="1115"/>
      <c r="P13" s="1113" t="s">
        <v>569</v>
      </c>
      <c r="Q13" s="1114"/>
      <c r="R13" s="1114"/>
      <c r="S13" s="1115"/>
    </row>
    <row r="14" spans="1:47" ht="15" customHeight="1" x14ac:dyDescent="0.25">
      <c r="A14" s="1116" t="s">
        <v>122</v>
      </c>
      <c r="B14" s="1117"/>
      <c r="C14" s="1118"/>
      <c r="D14" s="1119">
        <v>35</v>
      </c>
      <c r="E14" s="1120"/>
      <c r="F14" s="1120"/>
      <c r="G14" s="1121"/>
      <c r="H14" s="1122" t="s">
        <v>574</v>
      </c>
      <c r="I14" s="1123"/>
      <c r="J14" s="1123"/>
      <c r="K14" s="1124"/>
      <c r="L14" s="1122">
        <v>38</v>
      </c>
      <c r="M14" s="1123"/>
      <c r="N14" s="1123"/>
      <c r="O14" s="1124"/>
      <c r="P14" s="1122" t="s">
        <v>570</v>
      </c>
      <c r="Q14" s="1123"/>
      <c r="R14" s="1123"/>
      <c r="S14" s="1124"/>
      <c r="V14" s="14" t="s">
        <v>162</v>
      </c>
    </row>
    <row r="15" spans="1:47" ht="15" customHeight="1" x14ac:dyDescent="0.25">
      <c r="A15" s="1116" t="s">
        <v>123</v>
      </c>
      <c r="B15" s="1117"/>
      <c r="C15" s="1118"/>
      <c r="D15" s="1119">
        <v>38</v>
      </c>
      <c r="E15" s="1120"/>
      <c r="F15" s="1120"/>
      <c r="G15" s="1121"/>
      <c r="H15" s="1122" t="s">
        <v>575</v>
      </c>
      <c r="I15" s="1123"/>
      <c r="J15" s="1123"/>
      <c r="K15" s="1124"/>
      <c r="L15" s="1122">
        <v>42</v>
      </c>
      <c r="M15" s="1123"/>
      <c r="N15" s="1123"/>
      <c r="O15" s="1124"/>
      <c r="P15" s="1122" t="s">
        <v>571</v>
      </c>
      <c r="Q15" s="1123"/>
      <c r="R15" s="1123"/>
      <c r="S15" s="1124"/>
      <c r="V15" s="14" t="s">
        <v>162</v>
      </c>
    </row>
    <row r="16" spans="1:47" ht="15" customHeight="1" thickBot="1" x14ac:dyDescent="0.3">
      <c r="A16" s="1125" t="s">
        <v>23</v>
      </c>
      <c r="B16" s="1126"/>
      <c r="C16" s="1127"/>
      <c r="D16" s="1128" t="s">
        <v>407</v>
      </c>
      <c r="E16" s="1129"/>
      <c r="F16" s="1129"/>
      <c r="G16" s="1130"/>
      <c r="H16" s="1131" t="s">
        <v>576</v>
      </c>
      <c r="I16" s="1132"/>
      <c r="J16" s="1132"/>
      <c r="K16" s="1133"/>
      <c r="L16" s="1131">
        <v>41</v>
      </c>
      <c r="M16" s="1132"/>
      <c r="N16" s="1132"/>
      <c r="O16" s="1133"/>
      <c r="P16" s="1131">
        <v>46</v>
      </c>
      <c r="Q16" s="1132"/>
      <c r="R16" s="1132"/>
      <c r="S16" s="1133"/>
    </row>
    <row r="17" spans="1:34" ht="20.25" customHeight="1" x14ac:dyDescent="0.2">
      <c r="A17" s="1134"/>
      <c r="B17" s="1134"/>
      <c r="C17" s="1134"/>
      <c r="D17" s="1134"/>
      <c r="E17" s="1134"/>
      <c r="F17" s="1134"/>
      <c r="G17" s="1134"/>
      <c r="H17" s="1134"/>
      <c r="I17" s="1134"/>
      <c r="J17" s="1134"/>
      <c r="K17" s="1134"/>
      <c r="L17" s="1134"/>
      <c r="M17" s="1134"/>
      <c r="N17" s="1134"/>
      <c r="O17" s="1134"/>
      <c r="P17" s="1134"/>
      <c r="Q17" s="1134"/>
      <c r="R17" s="1134"/>
      <c r="S17" s="1134"/>
    </row>
    <row r="18" spans="1:34" ht="30.75" customHeight="1" thickBot="1" x14ac:dyDescent="0.3">
      <c r="A18" s="1135" t="s">
        <v>351</v>
      </c>
      <c r="B18" s="1135"/>
      <c r="C18" s="1135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</row>
    <row r="19" spans="1:34" ht="13.5" customHeight="1" x14ac:dyDescent="0.2">
      <c r="A19" s="1136" t="s">
        <v>119</v>
      </c>
      <c r="B19" s="1137"/>
      <c r="C19" s="1137"/>
      <c r="D19" s="1137" t="s">
        <v>403</v>
      </c>
      <c r="E19" s="1137"/>
      <c r="F19" s="1137"/>
      <c r="G19" s="1137"/>
      <c r="H19" s="1140" t="s">
        <v>404</v>
      </c>
      <c r="I19" s="1140"/>
      <c r="J19" s="1140"/>
      <c r="K19" s="1140"/>
      <c r="L19" s="1140"/>
      <c r="M19" s="1140"/>
      <c r="N19" s="1140"/>
      <c r="O19" s="1140"/>
      <c r="P19" s="1140"/>
      <c r="Q19" s="1140"/>
      <c r="R19" s="1140"/>
      <c r="S19" s="1141"/>
    </row>
    <row r="20" spans="1:34" ht="13.5" customHeight="1" thickBot="1" x14ac:dyDescent="0.25">
      <c r="A20" s="1138"/>
      <c r="B20" s="1139"/>
      <c r="C20" s="1139"/>
      <c r="D20" s="1139"/>
      <c r="E20" s="1139"/>
      <c r="F20" s="1139"/>
      <c r="G20" s="1139"/>
      <c r="H20" s="1142" t="s">
        <v>352</v>
      </c>
      <c r="I20" s="1142"/>
      <c r="J20" s="1142"/>
      <c r="K20" s="1142"/>
      <c r="L20" s="1139" t="s">
        <v>353</v>
      </c>
      <c r="M20" s="1139"/>
      <c r="N20" s="1139"/>
      <c r="O20" s="1139"/>
      <c r="P20" s="1142" t="s">
        <v>361</v>
      </c>
      <c r="Q20" s="1142"/>
      <c r="R20" s="1142"/>
      <c r="S20" s="1143"/>
    </row>
    <row r="21" spans="1:34" ht="14.25" customHeight="1" thickBot="1" x14ac:dyDescent="0.25">
      <c r="A21" s="1147" t="s">
        <v>426</v>
      </c>
      <c r="B21" s="1148"/>
      <c r="C21" s="1148"/>
      <c r="D21" s="1149">
        <v>55.538919999999997</v>
      </c>
      <c r="E21" s="1149"/>
      <c r="F21" s="1149"/>
      <c r="G21" s="1149"/>
      <c r="H21" s="1150" t="s">
        <v>414</v>
      </c>
      <c r="I21" s="1150"/>
      <c r="J21" s="1150"/>
      <c r="K21" s="1150"/>
      <c r="L21" s="1151" t="s">
        <v>422</v>
      </c>
      <c r="M21" s="1151"/>
      <c r="N21" s="1151"/>
      <c r="O21" s="1151"/>
      <c r="P21" s="1150" t="s">
        <v>420</v>
      </c>
      <c r="Q21" s="1150"/>
      <c r="R21" s="1150"/>
      <c r="S21" s="1152"/>
    </row>
    <row r="22" spans="1:34" ht="25.5" customHeight="1" thickBot="1" x14ac:dyDescent="0.25">
      <c r="A22" s="1153" t="s">
        <v>424</v>
      </c>
      <c r="B22" s="1154"/>
      <c r="C22" s="1155"/>
      <c r="D22" s="1156">
        <v>38.37608500000001</v>
      </c>
      <c r="E22" s="1157"/>
      <c r="F22" s="1157"/>
      <c r="G22" s="1158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8"/>
    </row>
    <row r="23" spans="1:34" x14ac:dyDescent="0.2">
      <c r="A23" s="1159" t="s">
        <v>170</v>
      </c>
      <c r="B23" s="1160"/>
      <c r="C23" s="1160"/>
      <c r="D23" s="1161">
        <v>61.877299999999998</v>
      </c>
      <c r="E23" s="1161"/>
      <c r="F23" s="1161"/>
      <c r="G23" s="1161"/>
      <c r="H23" s="1162" t="s">
        <v>111</v>
      </c>
      <c r="I23" s="1162"/>
      <c r="J23" s="1162"/>
      <c r="K23" s="1162"/>
      <c r="L23" s="1163" t="s">
        <v>437</v>
      </c>
      <c r="M23" s="1163"/>
      <c r="N23" s="1163"/>
      <c r="O23" s="1163"/>
      <c r="P23" s="1162" t="s">
        <v>439</v>
      </c>
      <c r="Q23" s="1162"/>
      <c r="R23" s="1162"/>
      <c r="S23" s="1164"/>
    </row>
    <row r="24" spans="1:34" x14ac:dyDescent="0.2">
      <c r="A24" s="1144" t="s">
        <v>10</v>
      </c>
      <c r="B24" s="1145"/>
      <c r="C24" s="1145"/>
      <c r="D24" s="1146">
        <v>64.683300000000003</v>
      </c>
      <c r="E24" s="1146"/>
      <c r="F24" s="1146"/>
      <c r="G24" s="1146"/>
      <c r="H24" s="1142" t="s">
        <v>111</v>
      </c>
      <c r="I24" s="1142"/>
      <c r="J24" s="1142"/>
      <c r="K24" s="1142"/>
      <c r="L24" s="1139" t="s">
        <v>446</v>
      </c>
      <c r="M24" s="1139"/>
      <c r="N24" s="1139"/>
      <c r="O24" s="1139"/>
      <c r="P24" s="1142" t="s">
        <v>444</v>
      </c>
      <c r="Q24" s="1142"/>
      <c r="R24" s="1142"/>
      <c r="S24" s="1143"/>
    </row>
    <row r="25" spans="1:34" ht="16.5" thickBot="1" x14ac:dyDescent="0.25">
      <c r="A25" s="1165" t="s">
        <v>11</v>
      </c>
      <c r="B25" s="1166"/>
      <c r="C25" s="1166"/>
      <c r="D25" s="1167">
        <v>60.256300000000003</v>
      </c>
      <c r="E25" s="1167"/>
      <c r="F25" s="1167"/>
      <c r="G25" s="1167"/>
      <c r="H25" s="1168" t="s">
        <v>111</v>
      </c>
      <c r="I25" s="1168"/>
      <c r="J25" s="1168"/>
      <c r="K25" s="1168"/>
      <c r="L25" s="1169" t="s">
        <v>578</v>
      </c>
      <c r="M25" s="1169"/>
      <c r="N25" s="1169"/>
      <c r="O25" s="1169"/>
      <c r="P25" s="1168" t="s">
        <v>580</v>
      </c>
      <c r="Q25" s="1168"/>
      <c r="R25" s="1168"/>
      <c r="S25" s="1170"/>
    </row>
    <row r="26" spans="1:34" ht="48.75" customHeight="1" thickBot="1" x14ac:dyDescent="0.3">
      <c r="A26" s="1135" t="s">
        <v>405</v>
      </c>
      <c r="B26" s="1135"/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5"/>
      <c r="Q26" s="1135"/>
      <c r="R26" s="1135"/>
      <c r="S26" s="1135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3.5" customHeight="1" x14ac:dyDescent="0.2">
      <c r="A27" s="1136" t="s">
        <v>119</v>
      </c>
      <c r="B27" s="1137"/>
      <c r="C27" s="1137"/>
      <c r="D27" s="1137" t="s">
        <v>403</v>
      </c>
      <c r="E27" s="1137"/>
      <c r="F27" s="1137"/>
      <c r="G27" s="1137"/>
      <c r="H27" s="1140" t="s">
        <v>404</v>
      </c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1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3.5" customHeight="1" thickBot="1" x14ac:dyDescent="0.25">
      <c r="A28" s="1138"/>
      <c r="B28" s="1139"/>
      <c r="C28" s="1139"/>
      <c r="D28" s="1139"/>
      <c r="E28" s="1139"/>
      <c r="F28" s="1139"/>
      <c r="G28" s="1139"/>
      <c r="H28" s="1142" t="s">
        <v>352</v>
      </c>
      <c r="I28" s="1142"/>
      <c r="J28" s="1142"/>
      <c r="K28" s="1142"/>
      <c r="L28" s="1139" t="s">
        <v>353</v>
      </c>
      <c r="M28" s="1139"/>
      <c r="N28" s="1139"/>
      <c r="O28" s="1139"/>
      <c r="P28" s="1142" t="s">
        <v>361</v>
      </c>
      <c r="Q28" s="1142"/>
      <c r="R28" s="1142"/>
      <c r="S28" s="1143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5" customHeight="1" thickBot="1" x14ac:dyDescent="0.25">
      <c r="A29" s="1147" t="s">
        <v>139</v>
      </c>
      <c r="B29" s="1148"/>
      <c r="C29" s="1148"/>
      <c r="D29" s="1172">
        <v>68.479690000000005</v>
      </c>
      <c r="E29" s="1172"/>
      <c r="F29" s="1172"/>
      <c r="G29" s="1172"/>
      <c r="H29" s="1150" t="s">
        <v>415</v>
      </c>
      <c r="I29" s="1150"/>
      <c r="J29" s="1150"/>
      <c r="K29" s="1150"/>
      <c r="L29" s="1151" t="s">
        <v>423</v>
      </c>
      <c r="M29" s="1151"/>
      <c r="N29" s="1151"/>
      <c r="O29" s="1151"/>
      <c r="P29" s="1150" t="s">
        <v>421</v>
      </c>
      <c r="Q29" s="1150"/>
      <c r="R29" s="1150"/>
      <c r="S29" s="1152"/>
      <c r="Y29" s="22"/>
      <c r="Z29" s="22"/>
      <c r="AA29" s="22"/>
      <c r="AB29" s="22"/>
      <c r="AC29" s="22"/>
      <c r="AD29" s="22"/>
      <c r="AE29" s="22"/>
      <c r="AF29" s="22"/>
      <c r="AG29" s="156"/>
      <c r="AH29" s="22"/>
    </row>
    <row r="30" spans="1:34" ht="25.5" customHeight="1" thickBot="1" x14ac:dyDescent="0.25">
      <c r="A30" s="1153" t="s">
        <v>424</v>
      </c>
      <c r="B30" s="1154"/>
      <c r="C30" s="1155"/>
      <c r="D30" s="1156">
        <v>50.765932499999998</v>
      </c>
      <c r="E30" s="1157"/>
      <c r="F30" s="1157"/>
      <c r="G30" s="1158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700"/>
      <c r="Y30" s="22"/>
      <c r="Z30" s="22"/>
      <c r="AA30" s="22"/>
      <c r="AB30" s="22"/>
      <c r="AC30" s="22"/>
      <c r="AD30" s="22"/>
      <c r="AE30" s="22"/>
      <c r="AF30" s="22"/>
      <c r="AG30" s="156"/>
      <c r="AH30" s="22"/>
    </row>
    <row r="31" spans="1:34" x14ac:dyDescent="0.2">
      <c r="A31" s="1159" t="s">
        <v>170</v>
      </c>
      <c r="B31" s="1160"/>
      <c r="C31" s="1160"/>
      <c r="D31" s="1161">
        <v>72.677099999999996</v>
      </c>
      <c r="E31" s="1161"/>
      <c r="F31" s="1161"/>
      <c r="G31" s="1161"/>
      <c r="H31" s="1162" t="s">
        <v>111</v>
      </c>
      <c r="I31" s="1162"/>
      <c r="J31" s="1162"/>
      <c r="K31" s="1162"/>
      <c r="L31" s="1163" t="s">
        <v>438</v>
      </c>
      <c r="M31" s="1163"/>
      <c r="N31" s="1163"/>
      <c r="O31" s="1163"/>
      <c r="P31" s="1162" t="s">
        <v>440</v>
      </c>
      <c r="Q31" s="1162"/>
      <c r="R31" s="1162"/>
      <c r="S31" s="1164"/>
      <c r="Y31" s="22"/>
      <c r="Z31" s="22"/>
      <c r="AA31" s="22"/>
      <c r="AB31" s="22"/>
      <c r="AC31" s="22"/>
      <c r="AD31" s="22"/>
      <c r="AE31" s="22"/>
      <c r="AF31" s="22"/>
      <c r="AG31" s="156"/>
      <c r="AH31" s="22"/>
    </row>
    <row r="32" spans="1:34" x14ac:dyDescent="0.2">
      <c r="A32" s="1144" t="s">
        <v>10</v>
      </c>
      <c r="B32" s="1145"/>
      <c r="C32" s="1145"/>
      <c r="D32" s="1146">
        <v>73.534800000000004</v>
      </c>
      <c r="E32" s="1146"/>
      <c r="F32" s="1146"/>
      <c r="G32" s="1146"/>
      <c r="H32" s="1142" t="s">
        <v>111</v>
      </c>
      <c r="I32" s="1142"/>
      <c r="J32" s="1142"/>
      <c r="K32" s="1142"/>
      <c r="L32" s="1139" t="s">
        <v>447</v>
      </c>
      <c r="M32" s="1139"/>
      <c r="N32" s="1139"/>
      <c r="O32" s="1139"/>
      <c r="P32" s="1142" t="s">
        <v>445</v>
      </c>
      <c r="Q32" s="1142"/>
      <c r="R32" s="1142"/>
      <c r="S32" s="1143"/>
      <c r="Y32" s="22"/>
      <c r="Z32" s="22"/>
      <c r="AA32" s="22"/>
      <c r="AB32" s="22"/>
      <c r="AC32" s="22"/>
      <c r="AD32" s="22"/>
      <c r="AE32" s="22"/>
      <c r="AF32" s="22"/>
      <c r="AG32" s="156"/>
      <c r="AH32" s="22"/>
    </row>
    <row r="33" spans="1:34" ht="16.5" thickBot="1" x14ac:dyDescent="0.25">
      <c r="A33" s="1165" t="s">
        <v>11</v>
      </c>
      <c r="B33" s="1166"/>
      <c r="C33" s="1166"/>
      <c r="D33" s="1167">
        <v>65.390199999999993</v>
      </c>
      <c r="E33" s="1167"/>
      <c r="F33" s="1167"/>
      <c r="G33" s="1167"/>
      <c r="H33" s="1168" t="s">
        <v>111</v>
      </c>
      <c r="I33" s="1168"/>
      <c r="J33" s="1168"/>
      <c r="K33" s="1168"/>
      <c r="L33" s="1169" t="s">
        <v>579</v>
      </c>
      <c r="M33" s="1169"/>
      <c r="N33" s="1169"/>
      <c r="O33" s="1169"/>
      <c r="P33" s="1168" t="s">
        <v>581</v>
      </c>
      <c r="Q33" s="1168"/>
      <c r="R33" s="1168"/>
      <c r="S33" s="1170"/>
      <c r="Y33" s="22"/>
      <c r="Z33" s="22"/>
      <c r="AA33" s="22"/>
      <c r="AB33" s="22"/>
      <c r="AC33" s="22"/>
      <c r="AD33" s="22"/>
      <c r="AE33" s="22"/>
      <c r="AF33" s="22"/>
      <c r="AG33" s="156"/>
      <c r="AH33" s="22"/>
    </row>
    <row r="34" spans="1:34" ht="19.5" customHeight="1" x14ac:dyDescent="0.2">
      <c r="A34" s="1134" t="s">
        <v>442</v>
      </c>
      <c r="B34" s="1134"/>
      <c r="C34" s="1134"/>
      <c r="D34" s="1134"/>
      <c r="E34" s="1134"/>
      <c r="F34" s="1134"/>
      <c r="G34" s="1134"/>
      <c r="H34" s="1134"/>
      <c r="I34" s="1134"/>
      <c r="J34" s="1134"/>
      <c r="K34" s="1134"/>
      <c r="L34" s="1134"/>
      <c r="M34" s="1134"/>
      <c r="N34" s="1134"/>
      <c r="O34" s="1134"/>
      <c r="P34" s="1134"/>
      <c r="Q34" s="1134"/>
      <c r="R34" s="1134"/>
      <c r="S34" s="1134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62.25" customHeight="1" x14ac:dyDescent="0.2">
      <c r="A35" s="1173" t="s">
        <v>408</v>
      </c>
      <c r="B35" s="1173"/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  <c r="P35" s="1173"/>
      <c r="Q35" s="1173"/>
      <c r="R35" s="1173"/>
      <c r="S35" s="1173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22.5" customHeight="1" x14ac:dyDescent="0.3">
      <c r="A36" s="701"/>
      <c r="B36" s="53"/>
      <c r="C36" s="54"/>
      <c r="D36" s="54"/>
      <c r="E36" s="54"/>
      <c r="F36" s="147"/>
      <c r="G36" s="148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24" customHeight="1" x14ac:dyDescent="0.3">
      <c r="A37" s="701"/>
      <c r="B37" s="53"/>
      <c r="C37" s="54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171"/>
      <c r="P37" s="1171"/>
      <c r="Q37" s="1171"/>
      <c r="R37" s="1171"/>
      <c r="S37" s="1171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41.25" customHeight="1" x14ac:dyDescent="0.3">
      <c r="A38" s="53"/>
      <c r="B38" s="150"/>
      <c r="C38" s="150"/>
      <c r="D38" s="54"/>
      <c r="E38" s="54"/>
      <c r="F38" s="147"/>
      <c r="G38" s="148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</row>
    <row r="39" spans="1:34" ht="15.75" customHeight="1" x14ac:dyDescent="0.3">
      <c r="D39" s="54"/>
      <c r="E39" s="54"/>
      <c r="F39" s="147"/>
      <c r="G39" s="148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</row>
    <row r="40" spans="1:34" ht="18.75" x14ac:dyDescent="0.3">
      <c r="D40" s="150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Q40" s="149"/>
      <c r="R40" s="149"/>
      <c r="S40" s="149"/>
    </row>
    <row r="41" spans="1:34" ht="18.75" x14ac:dyDescent="0.3">
      <c r="A41" s="53"/>
    </row>
    <row r="44" spans="1:34" ht="18.75" x14ac:dyDescent="0.3">
      <c r="A44" s="53"/>
      <c r="B44" s="53"/>
      <c r="C44" s="54"/>
    </row>
    <row r="46" spans="1:34" ht="18.75" x14ac:dyDescent="0.3">
      <c r="B46" s="53"/>
      <c r="C46" s="54"/>
    </row>
    <row r="47" spans="1:34" ht="18.75" x14ac:dyDescent="0.3">
      <c r="A47" s="53"/>
      <c r="B47" s="53"/>
      <c r="C47" s="54"/>
    </row>
    <row r="51" spans="1:228" ht="18.75" x14ac:dyDescent="0.3">
      <c r="A51" s="53"/>
      <c r="B51" s="53"/>
      <c r="C51" s="54"/>
    </row>
    <row r="54" spans="1:228" ht="18.75" x14ac:dyDescent="0.3">
      <c r="A54" s="53"/>
      <c r="B54" s="53"/>
      <c r="C54" s="54"/>
    </row>
    <row r="56" spans="1:228" s="17" customFormat="1" ht="18.75" x14ac:dyDescent="0.3">
      <c r="A56" s="53"/>
      <c r="B56" s="53"/>
      <c r="C56" s="5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</row>
  </sheetData>
  <mergeCells count="127">
    <mergeCell ref="O37:S37"/>
    <mergeCell ref="A29:C29"/>
    <mergeCell ref="D29:G29"/>
    <mergeCell ref="H29:K29"/>
    <mergeCell ref="L29:O29"/>
    <mergeCell ref="P29:S29"/>
    <mergeCell ref="A30:C30"/>
    <mergeCell ref="D30:G30"/>
    <mergeCell ref="A34:S34"/>
    <mergeCell ref="A35:S35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P23:S23"/>
    <mergeCell ref="A31:C31"/>
    <mergeCell ref="D31:G31"/>
    <mergeCell ref="H31:K31"/>
    <mergeCell ref="L31:O31"/>
    <mergeCell ref="P31:S31"/>
    <mergeCell ref="A26:S26"/>
    <mergeCell ref="A27:C28"/>
    <mergeCell ref="D27:G28"/>
    <mergeCell ref="H27:S27"/>
    <mergeCell ref="H28:K28"/>
    <mergeCell ref="L28:O28"/>
    <mergeCell ref="P28:S28"/>
    <mergeCell ref="A25:C25"/>
    <mergeCell ref="D25:G25"/>
    <mergeCell ref="H25:K25"/>
    <mergeCell ref="L25:O25"/>
    <mergeCell ref="P25:S25"/>
    <mergeCell ref="A17:S17"/>
    <mergeCell ref="A18:S18"/>
    <mergeCell ref="A19:C20"/>
    <mergeCell ref="D19:G20"/>
    <mergeCell ref="H19:S19"/>
    <mergeCell ref="H20:K20"/>
    <mergeCell ref="L20:O20"/>
    <mergeCell ref="P20:S20"/>
    <mergeCell ref="A24:C24"/>
    <mergeCell ref="D24:G24"/>
    <mergeCell ref="H24:K24"/>
    <mergeCell ref="L24:O24"/>
    <mergeCell ref="P24:S24"/>
    <mergeCell ref="A21:C21"/>
    <mergeCell ref="D21:G21"/>
    <mergeCell ref="H21:K21"/>
    <mergeCell ref="L21:O21"/>
    <mergeCell ref="P21:S21"/>
    <mergeCell ref="A22:C22"/>
    <mergeCell ref="D22:G22"/>
    <mergeCell ref="A23:C23"/>
    <mergeCell ref="D23:G23"/>
    <mergeCell ref="H23:K23"/>
    <mergeCell ref="L23:O23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7:J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7"/>
  <sheetViews>
    <sheetView tabSelected="1" zoomScaleNormal="100" workbookViewId="0">
      <selection activeCell="C3" sqref="C3:F3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4" customWidth="1"/>
    <col min="4" max="5" width="22" style="24" customWidth="1"/>
    <col min="6" max="6" width="18.5703125" style="24" customWidth="1"/>
    <col min="7" max="7" width="14.85546875" style="24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19" t="s">
        <v>145</v>
      </c>
      <c r="B1" s="719"/>
      <c r="C1" s="719"/>
      <c r="D1" s="719"/>
      <c r="E1" s="719"/>
      <c r="F1" s="719"/>
      <c r="G1" s="719"/>
      <c r="H1" s="719"/>
      <c r="I1" s="126"/>
      <c r="J1" s="112"/>
    </row>
    <row r="2" spans="1:12" ht="32.25" customHeight="1" thickBot="1" x14ac:dyDescent="0.35">
      <c r="A2" s="164"/>
      <c r="B2" s="164"/>
      <c r="C2" s="164"/>
      <c r="D2" s="164"/>
      <c r="E2" s="164"/>
      <c r="F2" s="164"/>
      <c r="G2" s="720" t="s">
        <v>176</v>
      </c>
      <c r="H2" s="720"/>
      <c r="I2" s="105"/>
      <c r="J2" s="102"/>
    </row>
    <row r="3" spans="1:12" ht="51.75" customHeight="1" thickBot="1" x14ac:dyDescent="0.25">
      <c r="A3" s="715" t="s">
        <v>65</v>
      </c>
      <c r="B3" s="717" t="s">
        <v>359</v>
      </c>
      <c r="C3" s="738" t="s">
        <v>287</v>
      </c>
      <c r="D3" s="738"/>
      <c r="E3" s="738"/>
      <c r="F3" s="738"/>
      <c r="G3" s="724" t="s">
        <v>364</v>
      </c>
      <c r="H3" s="725"/>
      <c r="I3" s="4"/>
      <c r="J3" s="113"/>
    </row>
    <row r="4" spans="1:12" ht="41.25" customHeight="1" thickBot="1" x14ac:dyDescent="0.25">
      <c r="A4" s="716"/>
      <c r="B4" s="718"/>
      <c r="C4" s="286" t="s">
        <v>453</v>
      </c>
      <c r="D4" s="286" t="s">
        <v>484</v>
      </c>
      <c r="E4" s="286" t="s">
        <v>452</v>
      </c>
      <c r="F4" s="287" t="s">
        <v>454</v>
      </c>
      <c r="G4" s="726" t="s">
        <v>412</v>
      </c>
      <c r="H4" s="727"/>
      <c r="I4" s="4"/>
      <c r="J4" s="114"/>
    </row>
    <row r="5" spans="1:12" ht="20.25" thickBot="1" x14ac:dyDescent="0.25">
      <c r="A5" s="328" t="s">
        <v>303</v>
      </c>
      <c r="B5" s="329" t="s">
        <v>27</v>
      </c>
      <c r="C5" s="311" t="s">
        <v>487</v>
      </c>
      <c r="D5" s="311">
        <v>176971</v>
      </c>
      <c r="E5" s="313" t="s">
        <v>488</v>
      </c>
      <c r="F5" s="311">
        <f>176948-176968</f>
        <v>-20</v>
      </c>
      <c r="G5" s="728">
        <v>33381</v>
      </c>
      <c r="H5" s="729"/>
      <c r="I5" s="197"/>
      <c r="J5" s="714"/>
      <c r="L5" s="35"/>
    </row>
    <row r="6" spans="1:12" ht="19.5" hidden="1" customHeight="1" x14ac:dyDescent="0.2">
      <c r="A6" s="330" t="s">
        <v>142</v>
      </c>
      <c r="B6" s="331" t="s">
        <v>27</v>
      </c>
      <c r="C6" s="326"/>
      <c r="D6" s="312"/>
      <c r="E6" s="307"/>
      <c r="F6" s="338"/>
      <c r="G6" s="326"/>
      <c r="H6" s="370"/>
      <c r="I6" s="4"/>
      <c r="J6" s="714"/>
    </row>
    <row r="7" spans="1:12" ht="17.25" hidden="1" customHeight="1" thickBot="1" x14ac:dyDescent="0.3">
      <c r="A7" s="332" t="s">
        <v>125</v>
      </c>
      <c r="B7" s="333" t="s">
        <v>27</v>
      </c>
      <c r="C7" s="327"/>
      <c r="D7" s="312"/>
      <c r="E7" s="307"/>
      <c r="F7" s="338"/>
      <c r="G7" s="326"/>
      <c r="H7" s="370"/>
      <c r="I7" s="4"/>
      <c r="J7" s="714"/>
    </row>
    <row r="8" spans="1:12" ht="19.5" customHeight="1" x14ac:dyDescent="0.25">
      <c r="A8" s="334" t="s">
        <v>66</v>
      </c>
      <c r="B8" s="329"/>
      <c r="C8" s="313"/>
      <c r="D8" s="313"/>
      <c r="E8" s="313"/>
      <c r="F8" s="311"/>
      <c r="G8" s="732"/>
      <c r="H8" s="733"/>
      <c r="I8" s="4"/>
      <c r="J8" s="115"/>
      <c r="K8" s="35"/>
    </row>
    <row r="9" spans="1:12" ht="20.25" customHeight="1" thickBot="1" x14ac:dyDescent="0.3">
      <c r="A9" s="335" t="s">
        <v>64</v>
      </c>
      <c r="B9" s="331" t="s">
        <v>27</v>
      </c>
      <c r="C9" s="312">
        <v>2252</v>
      </c>
      <c r="D9" s="312">
        <v>12056</v>
      </c>
      <c r="E9" s="315">
        <v>2336</v>
      </c>
      <c r="F9" s="315">
        <f>E9-C9</f>
        <v>84</v>
      </c>
      <c r="G9" s="730">
        <v>1501</v>
      </c>
      <c r="H9" s="731"/>
      <c r="I9" s="197"/>
      <c r="J9" s="115"/>
      <c r="K9" s="35"/>
    </row>
    <row r="10" spans="1:12" ht="18.75" customHeight="1" x14ac:dyDescent="0.25">
      <c r="A10" s="321" t="s">
        <v>67</v>
      </c>
      <c r="B10" s="329"/>
      <c r="C10" s="314"/>
      <c r="D10" s="314"/>
      <c r="E10" s="314"/>
      <c r="F10" s="339"/>
      <c r="G10" s="734"/>
      <c r="H10" s="735"/>
      <c r="I10" s="4"/>
      <c r="J10" s="4"/>
    </row>
    <row r="11" spans="1:12" ht="20.25" customHeight="1" thickBot="1" x14ac:dyDescent="0.3">
      <c r="A11" s="335" t="s">
        <v>64</v>
      </c>
      <c r="B11" s="331" t="s">
        <v>27</v>
      </c>
      <c r="C11" s="312">
        <v>3012</v>
      </c>
      <c r="D11" s="312">
        <v>14094</v>
      </c>
      <c r="E11" s="315">
        <v>2735</v>
      </c>
      <c r="F11" s="315">
        <f>E11-C11</f>
        <v>-277</v>
      </c>
      <c r="G11" s="730">
        <v>2206</v>
      </c>
      <c r="H11" s="731"/>
      <c r="I11" s="4"/>
      <c r="J11" s="115"/>
    </row>
    <row r="12" spans="1:12" ht="18.75" customHeight="1" x14ac:dyDescent="0.25">
      <c r="A12" s="336" t="s">
        <v>61</v>
      </c>
      <c r="B12" s="329"/>
      <c r="C12" s="314"/>
      <c r="D12" s="314"/>
      <c r="E12" s="314"/>
      <c r="F12" s="339"/>
      <c r="G12" s="732"/>
      <c r="H12" s="733"/>
      <c r="I12" s="197"/>
      <c r="J12" s="115"/>
      <c r="K12" s="35"/>
    </row>
    <row r="13" spans="1:12" ht="19.5" customHeight="1" thickBot="1" x14ac:dyDescent="0.3">
      <c r="A13" s="337" t="s">
        <v>64</v>
      </c>
      <c r="B13" s="318" t="s">
        <v>27</v>
      </c>
      <c r="C13" s="315">
        <f>C9-C11</f>
        <v>-760</v>
      </c>
      <c r="D13" s="315">
        <f>D9-D11</f>
        <v>-2038</v>
      </c>
      <c r="E13" s="315">
        <f>E9-E11</f>
        <v>-399</v>
      </c>
      <c r="F13" s="315">
        <f>E13-C13</f>
        <v>361</v>
      </c>
      <c r="G13" s="736">
        <f>G9-G11</f>
        <v>-705</v>
      </c>
      <c r="H13" s="737"/>
      <c r="I13" s="197"/>
      <c r="J13" s="116"/>
    </row>
    <row r="14" spans="1:12" ht="15.75" x14ac:dyDescent="0.2">
      <c r="A14" s="723" t="s">
        <v>302</v>
      </c>
      <c r="B14" s="723"/>
      <c r="C14" s="723"/>
      <c r="D14" s="723"/>
      <c r="E14" s="723"/>
      <c r="F14" s="723"/>
      <c r="G14" s="723"/>
      <c r="H14" s="723"/>
    </row>
    <row r="15" spans="1:12" ht="32.25" customHeight="1" x14ac:dyDescent="0.2">
      <c r="A15" s="740" t="s">
        <v>486</v>
      </c>
      <c r="B15" s="740"/>
      <c r="C15" s="740"/>
      <c r="D15" s="740"/>
      <c r="E15" s="740"/>
      <c r="F15" s="740"/>
      <c r="G15" s="740"/>
      <c r="H15" s="740"/>
    </row>
    <row r="16" spans="1:12" ht="15.75" x14ac:dyDescent="0.25">
      <c r="A16" s="739" t="s">
        <v>485</v>
      </c>
      <c r="B16" s="739"/>
      <c r="C16" s="739"/>
      <c r="D16" s="739"/>
      <c r="E16" s="739"/>
      <c r="F16" s="739"/>
      <c r="G16" s="739"/>
      <c r="H16" s="739"/>
    </row>
    <row r="17" spans="1:10" ht="18" customHeight="1" thickBot="1" x14ac:dyDescent="0.3">
      <c r="A17" s="195"/>
      <c r="B17" s="195"/>
      <c r="C17" s="196"/>
      <c r="D17" s="196"/>
      <c r="E17" s="196"/>
      <c r="F17" s="196"/>
      <c r="G17" s="196"/>
      <c r="H17" s="196"/>
    </row>
    <row r="18" spans="1:10" ht="53.45" customHeight="1" thickBot="1" x14ac:dyDescent="0.25">
      <c r="A18" s="721" t="s">
        <v>65</v>
      </c>
      <c r="B18" s="717" t="s">
        <v>359</v>
      </c>
      <c r="C18" s="738" t="s">
        <v>287</v>
      </c>
      <c r="D18" s="738"/>
      <c r="E18" s="738"/>
      <c r="F18" s="738"/>
      <c r="G18" s="741" t="s">
        <v>364</v>
      </c>
      <c r="H18" s="742"/>
    </row>
    <row r="19" spans="1:10" ht="44.25" customHeight="1" thickBot="1" x14ac:dyDescent="0.25">
      <c r="A19" s="722"/>
      <c r="B19" s="718"/>
      <c r="C19" s="308" t="s">
        <v>489</v>
      </c>
      <c r="D19" s="308" t="s">
        <v>491</v>
      </c>
      <c r="E19" s="309" t="s">
        <v>490</v>
      </c>
      <c r="F19" s="310" t="s">
        <v>454</v>
      </c>
      <c r="G19" s="743" t="s">
        <v>452</v>
      </c>
      <c r="H19" s="744"/>
    </row>
    <row r="20" spans="1:10" ht="19.5" customHeight="1" thickBot="1" x14ac:dyDescent="0.3">
      <c r="A20" s="317" t="s">
        <v>32</v>
      </c>
      <c r="B20" s="318" t="s">
        <v>27</v>
      </c>
      <c r="C20" s="316">
        <v>678</v>
      </c>
      <c r="D20" s="316">
        <v>2793</v>
      </c>
      <c r="E20" s="325">
        <v>658</v>
      </c>
      <c r="F20" s="325">
        <f>E20-C20</f>
        <v>-20</v>
      </c>
      <c r="G20" s="745">
        <v>136</v>
      </c>
      <c r="H20" s="746"/>
      <c r="J20" s="103"/>
    </row>
    <row r="21" spans="1:10" ht="20.25" customHeight="1" thickBot="1" x14ac:dyDescent="0.3">
      <c r="A21" s="319" t="s">
        <v>33</v>
      </c>
      <c r="B21" s="320" t="s">
        <v>27</v>
      </c>
      <c r="C21" s="316">
        <v>276</v>
      </c>
      <c r="D21" s="316">
        <v>1110</v>
      </c>
      <c r="E21" s="325">
        <v>282</v>
      </c>
      <c r="F21" s="325">
        <f>E21-C21</f>
        <v>6</v>
      </c>
      <c r="G21" s="745">
        <v>69</v>
      </c>
      <c r="H21" s="746"/>
      <c r="J21" s="103"/>
    </row>
    <row r="22" spans="1:10" ht="18.75" customHeight="1" x14ac:dyDescent="0.25">
      <c r="A22" s="321" t="s">
        <v>152</v>
      </c>
      <c r="B22" s="747" t="s">
        <v>27</v>
      </c>
      <c r="C22" s="749">
        <f>C20-C21</f>
        <v>402</v>
      </c>
      <c r="D22" s="749">
        <f>D20-D21</f>
        <v>1683</v>
      </c>
      <c r="E22" s="749">
        <f>E20-E21</f>
        <v>376</v>
      </c>
      <c r="F22" s="749">
        <f>E22-C22</f>
        <v>-26</v>
      </c>
      <c r="G22" s="751">
        <f>G20-G21</f>
        <v>67</v>
      </c>
      <c r="H22" s="752"/>
    </row>
    <row r="23" spans="1:10" ht="17.25" thickBot="1" x14ac:dyDescent="0.3">
      <c r="A23" s="322" t="s">
        <v>64</v>
      </c>
      <c r="B23" s="748"/>
      <c r="C23" s="750"/>
      <c r="D23" s="750"/>
      <c r="E23" s="750"/>
      <c r="F23" s="750"/>
      <c r="G23" s="736"/>
      <c r="H23" s="737"/>
    </row>
    <row r="24" spans="1:10" ht="19.5" customHeight="1" thickBot="1" x14ac:dyDescent="0.3">
      <c r="A24" s="323" t="s">
        <v>369</v>
      </c>
      <c r="B24" s="318"/>
      <c r="C24" s="316">
        <v>430</v>
      </c>
      <c r="D24" s="316">
        <v>1959</v>
      </c>
      <c r="E24" s="325">
        <v>404</v>
      </c>
      <c r="F24" s="325">
        <f>E24-C24</f>
        <v>-26</v>
      </c>
      <c r="G24" s="745">
        <v>41</v>
      </c>
      <c r="H24" s="746"/>
    </row>
    <row r="25" spans="1:10" ht="20.25" customHeight="1" thickBot="1" x14ac:dyDescent="0.3">
      <c r="A25" s="324" t="s">
        <v>368</v>
      </c>
      <c r="B25" s="320"/>
      <c r="C25" s="316">
        <v>385</v>
      </c>
      <c r="D25" s="316">
        <v>1251</v>
      </c>
      <c r="E25" s="325">
        <v>343</v>
      </c>
      <c r="F25" s="325">
        <f>E25-C25</f>
        <v>-42</v>
      </c>
      <c r="G25" s="745">
        <v>39</v>
      </c>
      <c r="H25" s="746"/>
    </row>
    <row r="26" spans="1:10" ht="20.25" customHeight="1" x14ac:dyDescent="0.25">
      <c r="A26" s="192" t="s">
        <v>492</v>
      </c>
      <c r="B26" s="193"/>
      <c r="C26" s="167"/>
      <c r="D26" s="167"/>
      <c r="E26" s="202"/>
      <c r="F26" s="167"/>
      <c r="G26" s="167"/>
      <c r="H26" s="115"/>
    </row>
    <row r="27" spans="1:10" ht="15.75" customHeight="1" x14ac:dyDescent="0.25">
      <c r="A27" s="194" t="s">
        <v>493</v>
      </c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J5:J7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8"/>
  <sheetViews>
    <sheetView zoomScaleNormal="100" workbookViewId="0">
      <selection activeCell="J17" sqref="J17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74" t="s">
        <v>376</v>
      </c>
      <c r="B1" s="774"/>
      <c r="C1" s="774"/>
      <c r="D1" s="774"/>
      <c r="E1" s="774"/>
      <c r="F1" s="774"/>
      <c r="G1" s="774"/>
      <c r="H1" s="774"/>
      <c r="I1" s="774"/>
    </row>
    <row r="2" spans="1:12" ht="12" customHeight="1" thickBot="1" x14ac:dyDescent="0.35">
      <c r="B2" s="163"/>
      <c r="C2" s="163"/>
      <c r="D2" s="775"/>
      <c r="E2" s="775"/>
      <c r="F2" s="775"/>
      <c r="G2" s="775"/>
      <c r="H2" s="775"/>
      <c r="I2" s="163"/>
    </row>
    <row r="3" spans="1:12" ht="17.25" customHeight="1" thickBot="1" x14ac:dyDescent="0.25">
      <c r="A3" s="793"/>
      <c r="B3" s="784" t="s">
        <v>65</v>
      </c>
      <c r="C3" s="787" t="s">
        <v>359</v>
      </c>
      <c r="D3" s="790" t="s">
        <v>455</v>
      </c>
      <c r="E3" s="777" t="s">
        <v>425</v>
      </c>
      <c r="F3" s="777" t="s">
        <v>456</v>
      </c>
      <c r="G3" s="780" t="s">
        <v>457</v>
      </c>
      <c r="H3" s="781"/>
      <c r="I3" s="165" t="s">
        <v>52</v>
      </c>
    </row>
    <row r="4" spans="1:12" ht="13.5" customHeight="1" thickBot="1" x14ac:dyDescent="0.25">
      <c r="A4" s="794"/>
      <c r="B4" s="785"/>
      <c r="C4" s="788"/>
      <c r="D4" s="791"/>
      <c r="E4" s="778"/>
      <c r="F4" s="778"/>
      <c r="G4" s="782"/>
      <c r="H4" s="783"/>
      <c r="I4" s="165"/>
    </row>
    <row r="5" spans="1:12" ht="15.75" customHeight="1" thickBot="1" x14ac:dyDescent="0.25">
      <c r="A5" s="795"/>
      <c r="B5" s="786"/>
      <c r="C5" s="789"/>
      <c r="D5" s="792"/>
      <c r="E5" s="779"/>
      <c r="F5" s="779"/>
      <c r="G5" s="288" t="s">
        <v>115</v>
      </c>
      <c r="H5" s="289" t="s">
        <v>28</v>
      </c>
      <c r="I5" s="166" t="s">
        <v>112</v>
      </c>
    </row>
    <row r="6" spans="1:12" ht="41.25" customHeight="1" x14ac:dyDescent="0.2">
      <c r="A6" s="376" t="s">
        <v>58</v>
      </c>
      <c r="B6" s="377" t="s">
        <v>345</v>
      </c>
      <c r="C6" s="378" t="s">
        <v>27</v>
      </c>
      <c r="D6" s="290">
        <v>84589</v>
      </c>
      <c r="E6" s="290">
        <v>84281</v>
      </c>
      <c r="F6" s="290">
        <v>85042</v>
      </c>
      <c r="G6" s="290">
        <f>F6-D6</f>
        <v>453</v>
      </c>
      <c r="H6" s="400">
        <f>F6/D6*100</f>
        <v>100.5355306245493</v>
      </c>
      <c r="I6" s="117"/>
      <c r="J6" s="25"/>
      <c r="K6" s="25"/>
    </row>
    <row r="7" spans="1:12" ht="16.5" x14ac:dyDescent="0.2">
      <c r="A7" s="379"/>
      <c r="B7" s="380" t="s">
        <v>30</v>
      </c>
      <c r="C7" s="381"/>
      <c r="D7" s="291"/>
      <c r="E7" s="291"/>
      <c r="F7" s="291"/>
      <c r="G7" s="291"/>
      <c r="H7" s="399"/>
      <c r="I7" s="118"/>
    </row>
    <row r="8" spans="1:12" ht="19.5" x14ac:dyDescent="0.2">
      <c r="A8" s="382" t="s">
        <v>319</v>
      </c>
      <c r="B8" s="383" t="s">
        <v>346</v>
      </c>
      <c r="C8" s="381"/>
      <c r="D8" s="292" t="s">
        <v>297</v>
      </c>
      <c r="E8" s="292" t="s">
        <v>297</v>
      </c>
      <c r="F8" s="292" t="s">
        <v>297</v>
      </c>
      <c r="G8" s="291"/>
      <c r="H8" s="399"/>
      <c r="I8" s="118"/>
    </row>
    <row r="9" spans="1:12" ht="16.5" x14ac:dyDescent="0.2">
      <c r="A9" s="382" t="s">
        <v>320</v>
      </c>
      <c r="B9" s="384" t="s">
        <v>334</v>
      </c>
      <c r="C9" s="385" t="s">
        <v>27</v>
      </c>
      <c r="D9" s="291">
        <v>10405</v>
      </c>
      <c r="E9" s="291">
        <v>10258</v>
      </c>
      <c r="F9" s="291">
        <v>10334</v>
      </c>
      <c r="G9" s="291">
        <f t="shared" ref="G9:G21" si="0">F9-D9</f>
        <v>-71</v>
      </c>
      <c r="H9" s="399">
        <f t="shared" ref="H9:H21" si="1">F9/D9*100</f>
        <v>99.317635752042293</v>
      </c>
      <c r="I9" s="118"/>
      <c r="J9" s="7"/>
      <c r="K9" s="25"/>
      <c r="L9" s="7"/>
    </row>
    <row r="10" spans="1:12" ht="16.5" x14ac:dyDescent="0.2">
      <c r="A10" s="382" t="s">
        <v>321</v>
      </c>
      <c r="B10" s="386" t="s">
        <v>335</v>
      </c>
      <c r="C10" s="385" t="s">
        <v>27</v>
      </c>
      <c r="D10" s="291">
        <v>23956</v>
      </c>
      <c r="E10" s="291">
        <v>23854</v>
      </c>
      <c r="F10" s="291">
        <v>23676</v>
      </c>
      <c r="G10" s="291">
        <f t="shared" si="0"/>
        <v>-280</v>
      </c>
      <c r="H10" s="399">
        <f t="shared" si="1"/>
        <v>98.831190515945906</v>
      </c>
      <c r="I10" s="118"/>
      <c r="J10" s="7"/>
      <c r="K10" s="25"/>
      <c r="L10" s="7"/>
    </row>
    <row r="11" spans="1:12" ht="16.5" x14ac:dyDescent="0.2">
      <c r="A11" s="382" t="s">
        <v>322</v>
      </c>
      <c r="B11" s="387" t="s">
        <v>336</v>
      </c>
      <c r="C11" s="385" t="s">
        <v>27</v>
      </c>
      <c r="D11" s="291">
        <v>3473</v>
      </c>
      <c r="E11" s="291">
        <v>3469</v>
      </c>
      <c r="F11" s="291">
        <v>3499</v>
      </c>
      <c r="G11" s="291">
        <f t="shared" si="0"/>
        <v>26</v>
      </c>
      <c r="H11" s="399">
        <f t="shared" si="1"/>
        <v>100.74863230636338</v>
      </c>
      <c r="I11" s="118"/>
      <c r="J11" s="7"/>
      <c r="K11" s="25"/>
      <c r="L11" s="7"/>
    </row>
    <row r="12" spans="1:12" ht="16.5" x14ac:dyDescent="0.2">
      <c r="A12" s="382" t="s">
        <v>323</v>
      </c>
      <c r="B12" s="388" t="s">
        <v>337</v>
      </c>
      <c r="C12" s="385" t="s">
        <v>27</v>
      </c>
      <c r="D12" s="291">
        <v>5975</v>
      </c>
      <c r="E12" s="291">
        <v>6247</v>
      </c>
      <c r="F12" s="291">
        <v>7466</v>
      </c>
      <c r="G12" s="291">
        <f t="shared" si="0"/>
        <v>1491</v>
      </c>
      <c r="H12" s="399">
        <f t="shared" si="1"/>
        <v>124.95397489539748</v>
      </c>
      <c r="I12" s="118"/>
      <c r="J12" s="7"/>
      <c r="K12" s="25"/>
      <c r="L12" s="7"/>
    </row>
    <row r="13" spans="1:12" ht="33" x14ac:dyDescent="0.2">
      <c r="A13" s="382" t="s">
        <v>324</v>
      </c>
      <c r="B13" s="389" t="s">
        <v>338</v>
      </c>
      <c r="C13" s="390" t="s">
        <v>27</v>
      </c>
      <c r="D13" s="291">
        <v>1545</v>
      </c>
      <c r="E13" s="291">
        <v>1534</v>
      </c>
      <c r="F13" s="291">
        <v>1661</v>
      </c>
      <c r="G13" s="291">
        <f t="shared" si="0"/>
        <v>116</v>
      </c>
      <c r="H13" s="399">
        <f t="shared" si="1"/>
        <v>107.50809061488673</v>
      </c>
      <c r="I13" s="118"/>
      <c r="J13" s="7"/>
      <c r="K13" s="25"/>
      <c r="L13" s="7"/>
    </row>
    <row r="14" spans="1:12" s="26" customFormat="1" ht="16.5" x14ac:dyDescent="0.2">
      <c r="A14" s="382" t="s">
        <v>325</v>
      </c>
      <c r="B14" s="389" t="s">
        <v>339</v>
      </c>
      <c r="C14" s="390" t="s">
        <v>27</v>
      </c>
      <c r="D14" s="291">
        <v>1247</v>
      </c>
      <c r="E14" s="291">
        <v>1214</v>
      </c>
      <c r="F14" s="291">
        <v>1201</v>
      </c>
      <c r="G14" s="291">
        <f t="shared" si="0"/>
        <v>-46</v>
      </c>
      <c r="H14" s="399">
        <f t="shared" si="1"/>
        <v>96.311146752205289</v>
      </c>
      <c r="I14" s="119"/>
      <c r="J14" s="30"/>
      <c r="K14" s="31"/>
      <c r="L14" s="30"/>
    </row>
    <row r="15" spans="1:12" ht="16.5" x14ac:dyDescent="0.2">
      <c r="A15" s="382" t="s">
        <v>326</v>
      </c>
      <c r="B15" s="391" t="s">
        <v>151</v>
      </c>
      <c r="C15" s="385" t="s">
        <v>27</v>
      </c>
      <c r="D15" s="291">
        <v>10539</v>
      </c>
      <c r="E15" s="291">
        <v>10501</v>
      </c>
      <c r="F15" s="291">
        <v>10087</v>
      </c>
      <c r="G15" s="291">
        <f t="shared" si="0"/>
        <v>-452</v>
      </c>
      <c r="H15" s="399">
        <f t="shared" si="1"/>
        <v>95.711168042508774</v>
      </c>
      <c r="I15" s="118"/>
      <c r="J15" s="7"/>
      <c r="K15" s="25"/>
      <c r="L15" s="7"/>
    </row>
    <row r="16" spans="1:12" ht="16.5" x14ac:dyDescent="0.2">
      <c r="A16" s="382" t="s">
        <v>327</v>
      </c>
      <c r="B16" s="392" t="s">
        <v>340</v>
      </c>
      <c r="C16" s="385" t="s">
        <v>27</v>
      </c>
      <c r="D16" s="291">
        <v>904</v>
      </c>
      <c r="E16" s="291">
        <v>866</v>
      </c>
      <c r="F16" s="291">
        <v>729</v>
      </c>
      <c r="G16" s="291">
        <f t="shared" si="0"/>
        <v>-175</v>
      </c>
      <c r="H16" s="399">
        <f t="shared" si="1"/>
        <v>80.641592920353972</v>
      </c>
      <c r="I16" s="118"/>
      <c r="J16" s="7"/>
      <c r="K16" s="25"/>
      <c r="L16" s="7"/>
    </row>
    <row r="17" spans="1:12" ht="16.5" customHeight="1" x14ac:dyDescent="0.2">
      <c r="A17" s="382" t="s">
        <v>328</v>
      </c>
      <c r="B17" s="388" t="s">
        <v>341</v>
      </c>
      <c r="C17" s="385" t="s">
        <v>27</v>
      </c>
      <c r="D17" s="291">
        <v>5660</v>
      </c>
      <c r="E17" s="291">
        <v>5611</v>
      </c>
      <c r="F17" s="291">
        <v>5651</v>
      </c>
      <c r="G17" s="291">
        <f t="shared" si="0"/>
        <v>-9</v>
      </c>
      <c r="H17" s="399">
        <f t="shared" si="1"/>
        <v>99.840989399293292</v>
      </c>
      <c r="I17" s="118"/>
      <c r="J17" s="7"/>
      <c r="K17" s="25"/>
      <c r="L17" s="7"/>
    </row>
    <row r="18" spans="1:12" ht="33" x14ac:dyDescent="0.2">
      <c r="A18" s="382" t="s">
        <v>329</v>
      </c>
      <c r="B18" s="388" t="s">
        <v>342</v>
      </c>
      <c r="C18" s="385" t="s">
        <v>27</v>
      </c>
      <c r="D18" s="291">
        <v>4655</v>
      </c>
      <c r="E18" s="291">
        <v>4621</v>
      </c>
      <c r="F18" s="291">
        <v>4595</v>
      </c>
      <c r="G18" s="291">
        <f t="shared" si="0"/>
        <v>-60</v>
      </c>
      <c r="H18" s="399">
        <f t="shared" si="1"/>
        <v>98.711063372717518</v>
      </c>
      <c r="I18" s="118"/>
      <c r="J18" s="7"/>
      <c r="K18" s="25"/>
      <c r="L18" s="7"/>
    </row>
    <row r="19" spans="1:12" ht="16.5" x14ac:dyDescent="0.2">
      <c r="A19" s="382" t="s">
        <v>330</v>
      </c>
      <c r="B19" s="388" t="s">
        <v>53</v>
      </c>
      <c r="C19" s="385" t="s">
        <v>27</v>
      </c>
      <c r="D19" s="291">
        <v>7558</v>
      </c>
      <c r="E19" s="291">
        <v>7520</v>
      </c>
      <c r="F19" s="291">
        <v>7603</v>
      </c>
      <c r="G19" s="291">
        <f t="shared" si="0"/>
        <v>45</v>
      </c>
      <c r="H19" s="399">
        <f t="shared" si="1"/>
        <v>100.59539560730353</v>
      </c>
      <c r="I19" s="118"/>
      <c r="J19" s="7"/>
      <c r="K19" s="25"/>
      <c r="L19" s="7"/>
    </row>
    <row r="20" spans="1:12" ht="16.5" x14ac:dyDescent="0.2">
      <c r="A20" s="382" t="s">
        <v>331</v>
      </c>
      <c r="B20" s="388" t="s">
        <v>343</v>
      </c>
      <c r="C20" s="385" t="s">
        <v>27</v>
      </c>
      <c r="D20" s="291">
        <v>6357</v>
      </c>
      <c r="E20" s="291">
        <v>6312</v>
      </c>
      <c r="F20" s="291">
        <v>6277</v>
      </c>
      <c r="G20" s="291">
        <f t="shared" si="0"/>
        <v>-80</v>
      </c>
      <c r="H20" s="399">
        <f t="shared" si="1"/>
        <v>98.741544753814694</v>
      </c>
      <c r="I20" s="118"/>
      <c r="J20" s="7"/>
      <c r="K20" s="25"/>
      <c r="L20" s="7"/>
    </row>
    <row r="21" spans="1:12" ht="16.5" x14ac:dyDescent="0.2">
      <c r="A21" s="382" t="s">
        <v>332</v>
      </c>
      <c r="B21" s="388" t="s">
        <v>104</v>
      </c>
      <c r="C21" s="385" t="s">
        <v>27</v>
      </c>
      <c r="D21" s="291">
        <v>2297</v>
      </c>
      <c r="E21" s="291">
        <v>2251</v>
      </c>
      <c r="F21" s="291">
        <v>2239</v>
      </c>
      <c r="G21" s="291">
        <f t="shared" si="0"/>
        <v>-58</v>
      </c>
      <c r="H21" s="399">
        <f t="shared" si="1"/>
        <v>97.474967348715708</v>
      </c>
      <c r="I21" s="118"/>
      <c r="J21" s="7"/>
      <c r="K21" s="25"/>
      <c r="L21" s="7"/>
    </row>
    <row r="22" spans="1:12" s="10" customFormat="1" ht="19.5" x14ac:dyDescent="0.2">
      <c r="A22" s="382" t="s">
        <v>333</v>
      </c>
      <c r="B22" s="393" t="s">
        <v>347</v>
      </c>
      <c r="C22" s="385" t="s">
        <v>27</v>
      </c>
      <c r="D22" s="292" t="s">
        <v>297</v>
      </c>
      <c r="E22" s="292" t="s">
        <v>297</v>
      </c>
      <c r="F22" s="292" t="s">
        <v>297</v>
      </c>
      <c r="G22" s="291"/>
      <c r="H22" s="399"/>
      <c r="I22" s="120"/>
      <c r="J22" s="7"/>
      <c r="K22" s="25"/>
      <c r="L22" s="7"/>
    </row>
    <row r="23" spans="1:12" s="10" customFormat="1" ht="36" x14ac:dyDescent="0.2">
      <c r="A23" s="394" t="s">
        <v>59</v>
      </c>
      <c r="B23" s="395" t="s">
        <v>374</v>
      </c>
      <c r="C23" s="396" t="s">
        <v>27</v>
      </c>
      <c r="D23" s="293">
        <v>7056</v>
      </c>
      <c r="E23" s="293">
        <v>7056</v>
      </c>
      <c r="F23" s="293">
        <v>7056</v>
      </c>
      <c r="G23" s="293">
        <v>0</v>
      </c>
      <c r="H23" s="401">
        <v>100</v>
      </c>
      <c r="I23" s="120"/>
      <c r="J23" s="7"/>
      <c r="K23" s="25"/>
      <c r="L23" s="7"/>
    </row>
    <row r="24" spans="1:12" s="10" customFormat="1" ht="36.75" customHeight="1" thickBot="1" x14ac:dyDescent="0.25">
      <c r="A24" s="397" t="s">
        <v>60</v>
      </c>
      <c r="B24" s="398" t="s">
        <v>348</v>
      </c>
      <c r="C24" s="373" t="s">
        <v>27</v>
      </c>
      <c r="D24" s="294">
        <f>D6+D23</f>
        <v>91645</v>
      </c>
      <c r="E24" s="294">
        <f>E6+E23</f>
        <v>91337</v>
      </c>
      <c r="F24" s="294">
        <f>F6+F23</f>
        <v>92098</v>
      </c>
      <c r="G24" s="294">
        <f>F24-D24</f>
        <v>453</v>
      </c>
      <c r="H24" s="402">
        <f>F24/D24*100</f>
        <v>100.49429865240876</v>
      </c>
      <c r="I24" s="120"/>
      <c r="J24" s="7"/>
      <c r="K24" s="25"/>
      <c r="L24" s="7"/>
    </row>
    <row r="25" spans="1:12" s="10" customFormat="1" ht="21" customHeight="1" x14ac:dyDescent="0.2">
      <c r="A25" s="776" t="s">
        <v>363</v>
      </c>
      <c r="B25" s="776"/>
      <c r="C25" s="776"/>
      <c r="D25" s="776"/>
      <c r="E25" s="776"/>
      <c r="F25" s="776"/>
      <c r="G25" s="776"/>
      <c r="H25" s="776"/>
      <c r="I25" s="120"/>
      <c r="J25" s="7"/>
      <c r="K25" s="25"/>
      <c r="L25" s="7"/>
    </row>
    <row r="26" spans="1:12" s="10" customFormat="1" ht="34.5" customHeight="1" x14ac:dyDescent="0.2">
      <c r="A26" s="776" t="s">
        <v>344</v>
      </c>
      <c r="B26" s="776"/>
      <c r="C26" s="776"/>
      <c r="D26" s="776"/>
      <c r="E26" s="776"/>
      <c r="F26" s="776"/>
      <c r="G26" s="776"/>
      <c r="H26" s="776"/>
      <c r="I26" s="120"/>
      <c r="J26" s="7"/>
      <c r="K26" s="25"/>
      <c r="L26" s="7"/>
    </row>
    <row r="27" spans="1:12" s="10" customFormat="1" ht="19.5" customHeight="1" x14ac:dyDescent="0.2">
      <c r="A27" s="776" t="s">
        <v>451</v>
      </c>
      <c r="B27" s="776"/>
      <c r="C27" s="776"/>
      <c r="D27" s="776"/>
      <c r="E27" s="776"/>
      <c r="F27" s="776"/>
      <c r="G27" s="776"/>
      <c r="H27" s="776"/>
      <c r="I27" s="127"/>
      <c r="J27" s="7"/>
      <c r="K27" s="25"/>
      <c r="L27" s="7"/>
    </row>
    <row r="28" spans="1:12" s="10" customFormat="1" ht="9" customHeight="1" x14ac:dyDescent="0.2">
      <c r="A28" s="157"/>
      <c r="B28" s="157"/>
      <c r="C28" s="157"/>
      <c r="D28" s="157"/>
      <c r="E28" s="157"/>
      <c r="F28" s="157"/>
      <c r="G28" s="157"/>
      <c r="H28" s="157"/>
      <c r="I28" s="127"/>
      <c r="J28" s="7"/>
      <c r="K28" s="25"/>
      <c r="L28" s="7"/>
    </row>
    <row r="29" spans="1:12" s="10" customFormat="1" ht="19.5" customHeight="1" x14ac:dyDescent="0.2">
      <c r="A29" s="774" t="s">
        <v>165</v>
      </c>
      <c r="B29" s="774"/>
      <c r="C29" s="774"/>
      <c r="D29" s="774"/>
      <c r="E29" s="774"/>
      <c r="F29" s="774"/>
      <c r="G29" s="774"/>
      <c r="H29" s="774"/>
      <c r="I29" s="127"/>
      <c r="J29" s="7"/>
      <c r="K29" s="25"/>
      <c r="L29" s="7"/>
    </row>
    <row r="30" spans="1:12" s="10" customFormat="1" ht="12.75" customHeight="1" thickBot="1" x14ac:dyDescent="0.25">
      <c r="A30" s="157"/>
      <c r="B30" s="157"/>
      <c r="C30" s="157"/>
      <c r="D30" s="157"/>
      <c r="E30" s="157"/>
      <c r="F30" s="157"/>
      <c r="G30" s="157"/>
      <c r="H30" s="157"/>
      <c r="I30" s="127"/>
      <c r="J30" s="7"/>
      <c r="K30" s="25"/>
      <c r="L30" s="7"/>
    </row>
    <row r="31" spans="1:12" s="10" customFormat="1" ht="28.5" customHeight="1" thickBot="1" x14ac:dyDescent="0.25">
      <c r="A31" s="807" t="s">
        <v>65</v>
      </c>
      <c r="B31" s="808"/>
      <c r="C31" s="813" t="s">
        <v>105</v>
      </c>
      <c r="D31" s="766" t="s">
        <v>458</v>
      </c>
      <c r="E31" s="766" t="s">
        <v>426</v>
      </c>
      <c r="F31" s="766" t="s">
        <v>459</v>
      </c>
      <c r="G31" s="800" t="s">
        <v>460</v>
      </c>
      <c r="H31" s="801"/>
      <c r="I31" s="160"/>
      <c r="J31" s="7"/>
      <c r="K31" s="25"/>
      <c r="L31" s="7"/>
    </row>
    <row r="32" spans="1:12" s="10" customFormat="1" ht="17.25" thickBot="1" x14ac:dyDescent="0.25">
      <c r="A32" s="809"/>
      <c r="B32" s="810"/>
      <c r="C32" s="814"/>
      <c r="D32" s="767"/>
      <c r="E32" s="767"/>
      <c r="F32" s="767"/>
      <c r="G32" s="288" t="s">
        <v>115</v>
      </c>
      <c r="H32" s="303" t="s">
        <v>28</v>
      </c>
      <c r="I32" s="160"/>
      <c r="J32" s="7"/>
      <c r="K32" s="25"/>
      <c r="L32" s="7"/>
    </row>
    <row r="33" spans="1:13" s="10" customFormat="1" ht="25.5" customHeight="1" x14ac:dyDescent="0.2">
      <c r="A33" s="796" t="s">
        <v>450</v>
      </c>
      <c r="B33" s="797"/>
      <c r="C33" s="352" t="s">
        <v>27</v>
      </c>
      <c r="D33" s="295">
        <v>9855</v>
      </c>
      <c r="E33" s="295">
        <v>9888</v>
      </c>
      <c r="F33" s="295">
        <f>F34+F36+F37+F38+F39</f>
        <v>9908</v>
      </c>
      <c r="G33" s="295">
        <f>F33-D33</f>
        <v>53</v>
      </c>
      <c r="H33" s="364">
        <f>F33/D33*100</f>
        <v>100.53779807204464</v>
      </c>
      <c r="I33" s="160"/>
      <c r="J33" s="7"/>
      <c r="K33" s="25"/>
      <c r="L33" s="7"/>
    </row>
    <row r="34" spans="1:13" s="10" customFormat="1" ht="30.75" customHeight="1" x14ac:dyDescent="0.2">
      <c r="A34" s="762" t="s">
        <v>314</v>
      </c>
      <c r="B34" s="763"/>
      <c r="C34" s="353" t="s">
        <v>27</v>
      </c>
      <c r="D34" s="296">
        <v>992</v>
      </c>
      <c r="E34" s="296">
        <v>978</v>
      </c>
      <c r="F34" s="296">
        <v>908</v>
      </c>
      <c r="G34" s="296">
        <f>F34-D34</f>
        <v>-84</v>
      </c>
      <c r="H34" s="361">
        <f>F34/D34*100</f>
        <v>91.532258064516128</v>
      </c>
      <c r="I34" s="127"/>
      <c r="J34" s="7"/>
      <c r="K34" s="25"/>
      <c r="L34" s="7"/>
    </row>
    <row r="35" spans="1:13" s="10" customFormat="1" ht="19.5" customHeight="1" x14ac:dyDescent="0.2">
      <c r="A35" s="762" t="s">
        <v>315</v>
      </c>
      <c r="B35" s="763"/>
      <c r="C35" s="354"/>
      <c r="D35" s="297"/>
      <c r="E35" s="297"/>
      <c r="F35" s="363"/>
      <c r="G35" s="300"/>
      <c r="H35" s="365"/>
      <c r="I35" s="127"/>
      <c r="J35" s="7"/>
      <c r="K35" s="25"/>
      <c r="L35" s="7"/>
    </row>
    <row r="36" spans="1:13" s="10" customFormat="1" ht="19.5" customHeight="1" x14ac:dyDescent="0.2">
      <c r="A36" s="798" t="s">
        <v>316</v>
      </c>
      <c r="B36" s="799"/>
      <c r="C36" s="355" t="s">
        <v>27</v>
      </c>
      <c r="D36" s="298">
        <v>416</v>
      </c>
      <c r="E36" s="298">
        <v>421</v>
      </c>
      <c r="F36" s="298">
        <v>422</v>
      </c>
      <c r="G36" s="298">
        <f t="shared" ref="G36:G41" si="2">F36-D36</f>
        <v>6</v>
      </c>
      <c r="H36" s="366">
        <f t="shared" ref="H36:H42" si="3">F36/D36*100</f>
        <v>101.44230769230769</v>
      </c>
      <c r="I36" s="127"/>
      <c r="J36" s="7"/>
      <c r="K36" s="25"/>
      <c r="L36" s="7"/>
    </row>
    <row r="37" spans="1:13" s="10" customFormat="1" ht="36" customHeight="1" x14ac:dyDescent="0.2">
      <c r="A37" s="798" t="s">
        <v>416</v>
      </c>
      <c r="B37" s="799"/>
      <c r="C37" s="355" t="s">
        <v>27</v>
      </c>
      <c r="D37" s="298">
        <v>408</v>
      </c>
      <c r="E37" s="298">
        <v>385</v>
      </c>
      <c r="F37" s="298">
        <v>406</v>
      </c>
      <c r="G37" s="298">
        <f t="shared" si="2"/>
        <v>-2</v>
      </c>
      <c r="H37" s="366">
        <f t="shared" si="3"/>
        <v>99.509803921568633</v>
      </c>
      <c r="I37" s="127"/>
      <c r="J37" s="7"/>
      <c r="K37" s="25"/>
      <c r="L37" s="7"/>
    </row>
    <row r="38" spans="1:13" s="10" customFormat="1" ht="19.5" customHeight="1" x14ac:dyDescent="0.2">
      <c r="A38" s="811" t="s">
        <v>317</v>
      </c>
      <c r="B38" s="812"/>
      <c r="C38" s="356" t="s">
        <v>27</v>
      </c>
      <c r="D38" s="299">
        <v>6851</v>
      </c>
      <c r="E38" s="299">
        <v>6908</v>
      </c>
      <c r="F38" s="299">
        <v>6920</v>
      </c>
      <c r="G38" s="298">
        <f t="shared" si="2"/>
        <v>69</v>
      </c>
      <c r="H38" s="366">
        <f t="shared" si="3"/>
        <v>101.00715224054882</v>
      </c>
      <c r="I38" s="127"/>
      <c r="J38" s="7"/>
      <c r="K38" s="25"/>
      <c r="L38" s="7"/>
    </row>
    <row r="39" spans="1:13" s="10" customFormat="1" ht="17.25" customHeight="1" x14ac:dyDescent="0.2">
      <c r="A39" s="762" t="s">
        <v>318</v>
      </c>
      <c r="B39" s="763"/>
      <c r="C39" s="300" t="s">
        <v>27</v>
      </c>
      <c r="D39" s="300">
        <v>1188</v>
      </c>
      <c r="E39" s="300">
        <v>1196</v>
      </c>
      <c r="F39" s="300">
        <v>1252</v>
      </c>
      <c r="G39" s="296">
        <f t="shared" si="2"/>
        <v>64</v>
      </c>
      <c r="H39" s="367">
        <f t="shared" si="3"/>
        <v>105.38720538720538</v>
      </c>
      <c r="I39" s="127"/>
      <c r="J39" s="7"/>
      <c r="K39" s="25"/>
      <c r="L39" s="7"/>
    </row>
    <row r="40" spans="1:13" s="10" customFormat="1" ht="37.5" customHeight="1" x14ac:dyDescent="0.2">
      <c r="A40" s="772" t="s">
        <v>495</v>
      </c>
      <c r="B40" s="773"/>
      <c r="C40" s="357" t="s">
        <v>27</v>
      </c>
      <c r="D40" s="301">
        <v>72</v>
      </c>
      <c r="E40" s="301">
        <v>68</v>
      </c>
      <c r="F40" s="301">
        <v>81</v>
      </c>
      <c r="G40" s="301">
        <f t="shared" si="2"/>
        <v>9</v>
      </c>
      <c r="H40" s="368">
        <f t="shared" si="3"/>
        <v>112.5</v>
      </c>
      <c r="I40" s="127"/>
      <c r="J40" s="7"/>
      <c r="K40" s="25"/>
      <c r="L40" s="7"/>
    </row>
    <row r="41" spans="1:13" s="10" customFormat="1" ht="36.75" customHeight="1" x14ac:dyDescent="0.2">
      <c r="A41" s="772" t="s">
        <v>427</v>
      </c>
      <c r="B41" s="773"/>
      <c r="C41" s="357" t="s">
        <v>27</v>
      </c>
      <c r="D41" s="301">
        <v>1609</v>
      </c>
      <c r="E41" s="301">
        <v>1841</v>
      </c>
      <c r="F41" s="301">
        <v>1401</v>
      </c>
      <c r="G41" s="301">
        <f t="shared" si="2"/>
        <v>-208</v>
      </c>
      <c r="H41" s="368">
        <f t="shared" si="3"/>
        <v>87.072715972653825</v>
      </c>
      <c r="I41" s="127"/>
      <c r="J41" s="7"/>
      <c r="K41" s="25"/>
      <c r="L41" s="7"/>
    </row>
    <row r="42" spans="1:13" s="10" customFormat="1" ht="19.5" customHeight="1" thickBot="1" x14ac:dyDescent="0.25">
      <c r="A42" s="805" t="s">
        <v>449</v>
      </c>
      <c r="B42" s="806"/>
      <c r="C42" s="358" t="s">
        <v>27</v>
      </c>
      <c r="D42" s="302">
        <f>D33+D40+D41</f>
        <v>11536</v>
      </c>
      <c r="E42" s="302">
        <f>E33+E40+E41</f>
        <v>11797</v>
      </c>
      <c r="F42" s="302">
        <f>F33+F40+F41</f>
        <v>11390</v>
      </c>
      <c r="G42" s="308">
        <f>F42-D42</f>
        <v>-146</v>
      </c>
      <c r="H42" s="369">
        <f t="shared" si="3"/>
        <v>98.734396671289872</v>
      </c>
      <c r="I42" s="160"/>
      <c r="J42" s="7"/>
      <c r="K42" s="25"/>
      <c r="L42" s="7"/>
      <c r="M42" s="155"/>
    </row>
    <row r="43" spans="1:13" s="10" customFormat="1" ht="32.25" customHeight="1" x14ac:dyDescent="0.2">
      <c r="A43" s="802" t="s">
        <v>428</v>
      </c>
      <c r="B43" s="802"/>
      <c r="C43" s="802"/>
      <c r="D43" s="802"/>
      <c r="E43" s="802"/>
      <c r="F43" s="802"/>
      <c r="G43" s="802"/>
      <c r="H43" s="802"/>
      <c r="I43" s="127"/>
      <c r="J43" s="7"/>
      <c r="K43" s="25"/>
      <c r="L43" s="7"/>
    </row>
    <row r="44" spans="1:13" s="10" customFormat="1" ht="21.75" customHeight="1" x14ac:dyDescent="0.2">
      <c r="A44" s="802"/>
      <c r="B44" s="802"/>
      <c r="C44" s="802"/>
      <c r="D44" s="802"/>
      <c r="E44" s="802"/>
      <c r="F44" s="802"/>
      <c r="G44" s="802"/>
      <c r="H44" s="802"/>
      <c r="I44" s="127"/>
      <c r="J44" s="7"/>
      <c r="K44" s="25"/>
      <c r="L44" s="7"/>
    </row>
    <row r="45" spans="1:13" s="10" customFormat="1" ht="9.75" customHeight="1" x14ac:dyDescent="0.25">
      <c r="A45" s="351"/>
      <c r="B45" s="351"/>
      <c r="C45" s="351"/>
      <c r="D45" s="351"/>
      <c r="E45" s="351"/>
      <c r="F45" s="351"/>
      <c r="G45" s="351"/>
      <c r="H45" s="351"/>
      <c r="I45" s="127"/>
      <c r="J45" s="7"/>
      <c r="K45" s="25"/>
      <c r="L45" s="7"/>
    </row>
    <row r="46" spans="1:13" s="10" customFormat="1" ht="20.25" customHeight="1" x14ac:dyDescent="0.2">
      <c r="A46" s="774" t="s">
        <v>402</v>
      </c>
      <c r="B46" s="774"/>
      <c r="C46" s="774"/>
      <c r="D46" s="774"/>
      <c r="E46" s="774"/>
      <c r="F46" s="774"/>
      <c r="G46" s="774"/>
      <c r="H46" s="774"/>
      <c r="I46" s="127"/>
      <c r="J46" s="7"/>
      <c r="K46" s="25"/>
      <c r="L46" s="7"/>
    </row>
    <row r="47" spans="1:13" s="10" customFormat="1" ht="9.75" customHeight="1" thickBot="1" x14ac:dyDescent="0.25">
      <c r="A47" s="157"/>
      <c r="B47" s="157"/>
      <c r="C47" s="157"/>
      <c r="D47" s="157"/>
      <c r="E47" s="157"/>
      <c r="F47" s="157"/>
      <c r="G47" s="157"/>
      <c r="H47" s="157"/>
      <c r="I47" s="127"/>
      <c r="J47" s="7"/>
      <c r="K47" s="25"/>
      <c r="L47" s="7"/>
    </row>
    <row r="48" spans="1:13" s="10" customFormat="1" ht="33.75" customHeight="1" thickBot="1" x14ac:dyDescent="0.25">
      <c r="A48" s="756" t="s">
        <v>65</v>
      </c>
      <c r="B48" s="757"/>
      <c r="C48" s="803" t="s">
        <v>105</v>
      </c>
      <c r="D48" s="770" t="s">
        <v>461</v>
      </c>
      <c r="E48" s="766" t="s">
        <v>411</v>
      </c>
      <c r="F48" s="766" t="s">
        <v>462</v>
      </c>
      <c r="G48" s="768" t="s">
        <v>463</v>
      </c>
      <c r="H48" s="769"/>
      <c r="I48" s="127"/>
      <c r="J48" s="7"/>
      <c r="K48" s="56"/>
      <c r="L48" s="7"/>
    </row>
    <row r="49" spans="1:12" s="10" customFormat="1" ht="17.25" thickBot="1" x14ac:dyDescent="0.25">
      <c r="A49" s="758"/>
      <c r="B49" s="759"/>
      <c r="C49" s="804"/>
      <c r="D49" s="771"/>
      <c r="E49" s="767"/>
      <c r="F49" s="767"/>
      <c r="G49" s="288" t="s">
        <v>115</v>
      </c>
      <c r="H49" s="303" t="s">
        <v>28</v>
      </c>
      <c r="I49" s="127"/>
      <c r="J49" s="7"/>
      <c r="K49" s="56"/>
      <c r="L49" s="7"/>
    </row>
    <row r="50" spans="1:12" ht="26.25" customHeight="1" x14ac:dyDescent="0.2">
      <c r="A50" s="760" t="s">
        <v>377</v>
      </c>
      <c r="B50" s="761"/>
      <c r="C50" s="353" t="s">
        <v>27</v>
      </c>
      <c r="D50" s="304">
        <v>40009</v>
      </c>
      <c r="E50" s="304">
        <v>40070</v>
      </c>
      <c r="F50" s="304">
        <v>40421</v>
      </c>
      <c r="G50" s="296">
        <f>F50-D50</f>
        <v>412</v>
      </c>
      <c r="H50" s="361">
        <f>F50/D50*100</f>
        <v>101.02976830213201</v>
      </c>
      <c r="I50" s="110"/>
      <c r="K50" s="4"/>
      <c r="L50" s="35"/>
    </row>
    <row r="51" spans="1:12" ht="16.5" x14ac:dyDescent="0.2">
      <c r="A51" s="762" t="s">
        <v>163</v>
      </c>
      <c r="B51" s="763"/>
      <c r="C51" s="359" t="s">
        <v>27</v>
      </c>
      <c r="D51" s="305">
        <v>21939</v>
      </c>
      <c r="E51" s="305" t="s">
        <v>418</v>
      </c>
      <c r="F51" s="305" t="s">
        <v>418</v>
      </c>
      <c r="G51" s="296"/>
      <c r="H51" s="361"/>
      <c r="I51" s="110"/>
      <c r="K51" s="4"/>
    </row>
    <row r="52" spans="1:12" ht="16.5" x14ac:dyDescent="0.2">
      <c r="A52" s="762" t="s">
        <v>164</v>
      </c>
      <c r="B52" s="763"/>
      <c r="C52" s="359" t="s">
        <v>27</v>
      </c>
      <c r="D52" s="305">
        <v>18070</v>
      </c>
      <c r="E52" s="305" t="s">
        <v>418</v>
      </c>
      <c r="F52" s="305" t="s">
        <v>418</v>
      </c>
      <c r="G52" s="296"/>
      <c r="H52" s="361"/>
      <c r="I52" s="110"/>
      <c r="K52" s="4"/>
    </row>
    <row r="53" spans="1:12" ht="18" customHeight="1" x14ac:dyDescent="0.2">
      <c r="A53" s="764" t="s">
        <v>296</v>
      </c>
      <c r="B53" s="765"/>
      <c r="C53" s="359"/>
      <c r="D53" s="305"/>
      <c r="E53" s="305"/>
      <c r="F53" s="305"/>
      <c r="G53" s="296"/>
      <c r="H53" s="361"/>
      <c r="I53" s="110"/>
      <c r="K53" s="4"/>
    </row>
    <row r="54" spans="1:12" ht="16.5" x14ac:dyDescent="0.2">
      <c r="A54" s="764" t="s">
        <v>150</v>
      </c>
      <c r="B54" s="765"/>
      <c r="C54" s="359" t="s">
        <v>27</v>
      </c>
      <c r="D54" s="305">
        <v>35267</v>
      </c>
      <c r="E54" s="305" t="s">
        <v>418</v>
      </c>
      <c r="F54" s="305" t="s">
        <v>418</v>
      </c>
      <c r="G54" s="296"/>
      <c r="H54" s="361"/>
      <c r="I54" s="110"/>
      <c r="K54" s="4"/>
    </row>
    <row r="55" spans="1:12" ht="16.5" x14ac:dyDescent="0.2">
      <c r="A55" s="762" t="s">
        <v>163</v>
      </c>
      <c r="B55" s="763"/>
      <c r="C55" s="359" t="s">
        <v>27</v>
      </c>
      <c r="D55" s="305">
        <v>21617</v>
      </c>
      <c r="E55" s="305" t="s">
        <v>418</v>
      </c>
      <c r="F55" s="305" t="s">
        <v>418</v>
      </c>
      <c r="G55" s="296"/>
      <c r="H55" s="361"/>
      <c r="I55" s="110"/>
      <c r="K55" s="4"/>
    </row>
    <row r="56" spans="1:12" ht="16.5" x14ac:dyDescent="0.2">
      <c r="A56" s="762" t="s">
        <v>164</v>
      </c>
      <c r="B56" s="763"/>
      <c r="C56" s="359" t="s">
        <v>27</v>
      </c>
      <c r="D56" s="305">
        <v>13650</v>
      </c>
      <c r="E56" s="305" t="s">
        <v>418</v>
      </c>
      <c r="F56" s="305" t="s">
        <v>418</v>
      </c>
      <c r="G56" s="296"/>
      <c r="H56" s="361"/>
      <c r="I56" s="110"/>
      <c r="K56" s="4"/>
    </row>
    <row r="57" spans="1:12" ht="16.5" x14ac:dyDescent="0.2">
      <c r="A57" s="772" t="s">
        <v>149</v>
      </c>
      <c r="B57" s="773"/>
      <c r="C57" s="359" t="s">
        <v>27</v>
      </c>
      <c r="D57" s="305">
        <v>1893</v>
      </c>
      <c r="E57" s="305" t="s">
        <v>418</v>
      </c>
      <c r="F57" s="305" t="s">
        <v>418</v>
      </c>
      <c r="G57" s="296"/>
      <c r="H57" s="361"/>
      <c r="I57" s="110"/>
      <c r="K57" s="4"/>
      <c r="L57" s="35"/>
    </row>
    <row r="58" spans="1:12" ht="16.5" x14ac:dyDescent="0.2">
      <c r="A58" s="762" t="s">
        <v>163</v>
      </c>
      <c r="B58" s="763"/>
      <c r="C58" s="359" t="s">
        <v>27</v>
      </c>
      <c r="D58" s="305">
        <v>320</v>
      </c>
      <c r="E58" s="305" t="s">
        <v>418</v>
      </c>
      <c r="F58" s="305" t="s">
        <v>418</v>
      </c>
      <c r="G58" s="296"/>
      <c r="H58" s="361"/>
      <c r="I58" s="110"/>
      <c r="K58" s="4"/>
    </row>
    <row r="59" spans="1:12" ht="16.5" x14ac:dyDescent="0.2">
      <c r="A59" s="762" t="s">
        <v>164</v>
      </c>
      <c r="B59" s="763"/>
      <c r="C59" s="359" t="s">
        <v>27</v>
      </c>
      <c r="D59" s="305">
        <v>1573</v>
      </c>
      <c r="E59" s="305" t="s">
        <v>418</v>
      </c>
      <c r="F59" s="305" t="s">
        <v>418</v>
      </c>
      <c r="G59" s="296"/>
      <c r="H59" s="361"/>
      <c r="I59" s="110"/>
      <c r="K59" s="4"/>
    </row>
    <row r="60" spans="1:12" ht="33.75" customHeight="1" thickBot="1" x14ac:dyDescent="0.25">
      <c r="A60" s="754" t="s">
        <v>313</v>
      </c>
      <c r="B60" s="755"/>
      <c r="C60" s="360" t="s">
        <v>27</v>
      </c>
      <c r="D60" s="306">
        <v>2849</v>
      </c>
      <c r="E60" s="306" t="s">
        <v>418</v>
      </c>
      <c r="F60" s="306" t="s">
        <v>418</v>
      </c>
      <c r="G60" s="350"/>
      <c r="H60" s="362"/>
      <c r="I60" s="111"/>
      <c r="K60" s="4"/>
    </row>
    <row r="61" spans="1:12" ht="34.5" customHeight="1" x14ac:dyDescent="0.2">
      <c r="A61" s="753" t="s">
        <v>417</v>
      </c>
      <c r="B61" s="753"/>
      <c r="C61" s="753"/>
      <c r="D61" s="753"/>
      <c r="E61" s="753"/>
      <c r="F61" s="753"/>
      <c r="G61" s="753"/>
      <c r="H61" s="753"/>
      <c r="I61" s="52"/>
    </row>
    <row r="68" spans="2:9" x14ac:dyDescent="0.2">
      <c r="B68" s="10"/>
      <c r="C68" s="10"/>
      <c r="D68" s="10"/>
      <c r="E68" s="10"/>
      <c r="F68" s="10"/>
      <c r="G68" s="10"/>
      <c r="H68" s="10"/>
      <c r="I68" s="10"/>
    </row>
  </sheetData>
  <mergeCells count="50">
    <mergeCell ref="A27:H27"/>
    <mergeCell ref="A29:H29"/>
    <mergeCell ref="A31:B32"/>
    <mergeCell ref="A37:B37"/>
    <mergeCell ref="A38:B38"/>
    <mergeCell ref="C31:C32"/>
    <mergeCell ref="D31:D32"/>
    <mergeCell ref="E31:E32"/>
    <mergeCell ref="E48:E49"/>
    <mergeCell ref="A46:H46"/>
    <mergeCell ref="F31:F32"/>
    <mergeCell ref="A33:B33"/>
    <mergeCell ref="A34:B34"/>
    <mergeCell ref="A35:B35"/>
    <mergeCell ref="A36:B36"/>
    <mergeCell ref="G31:H31"/>
    <mergeCell ref="A43:H43"/>
    <mergeCell ref="C48:C49"/>
    <mergeCell ref="A39:B39"/>
    <mergeCell ref="A44:H44"/>
    <mergeCell ref="A40:B40"/>
    <mergeCell ref="A41:B41"/>
    <mergeCell ref="A42:B42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3:A5"/>
    <mergeCell ref="E3:E5"/>
    <mergeCell ref="A61:H61"/>
    <mergeCell ref="A60:B60"/>
    <mergeCell ref="A48:B49"/>
    <mergeCell ref="A50:B50"/>
    <mergeCell ref="A51:B51"/>
    <mergeCell ref="A52:B52"/>
    <mergeCell ref="A53:B53"/>
    <mergeCell ref="A55:B55"/>
    <mergeCell ref="A58:B58"/>
    <mergeCell ref="A59:B59"/>
    <mergeCell ref="F48:F49"/>
    <mergeCell ref="G48:H48"/>
    <mergeCell ref="A54:B54"/>
    <mergeCell ref="A56:B56"/>
    <mergeCell ref="D48:D49"/>
    <mergeCell ref="A57:B5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27"/>
  <sheetViews>
    <sheetView zoomScale="90" zoomScaleNormal="90" workbookViewId="0">
      <selection activeCell="G5" sqref="G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15" t="s">
        <v>39</v>
      </c>
      <c r="B1" s="815"/>
      <c r="C1" s="815"/>
      <c r="D1" s="815"/>
      <c r="E1" s="815"/>
      <c r="F1" s="815"/>
      <c r="G1" s="815"/>
      <c r="H1" s="815"/>
    </row>
    <row r="2" spans="1:13" ht="19.5" thickBot="1" x14ac:dyDescent="0.25">
      <c r="A2" s="168"/>
      <c r="B2" s="168"/>
      <c r="C2" s="168"/>
      <c r="D2" s="168"/>
      <c r="E2" s="168"/>
      <c r="F2" s="168"/>
      <c r="H2" s="9"/>
    </row>
    <row r="3" spans="1:13" ht="51.75" thickBot="1" x14ac:dyDescent="0.25">
      <c r="A3" s="715" t="s">
        <v>65</v>
      </c>
      <c r="B3" s="717" t="s">
        <v>359</v>
      </c>
      <c r="C3" s="817" t="s">
        <v>63</v>
      </c>
      <c r="D3" s="818"/>
      <c r="E3" s="818"/>
      <c r="F3" s="819"/>
      <c r="G3" s="506" t="s">
        <v>141</v>
      </c>
      <c r="H3" s="507" t="s">
        <v>57</v>
      </c>
      <c r="M3" s="27"/>
    </row>
    <row r="4" spans="1:13" ht="54.75" customHeight="1" thickBot="1" x14ac:dyDescent="0.25">
      <c r="A4" s="716"/>
      <c r="B4" s="816"/>
      <c r="C4" s="508" t="s">
        <v>529</v>
      </c>
      <c r="D4" s="501" t="s">
        <v>406</v>
      </c>
      <c r="E4" s="501" t="s">
        <v>530</v>
      </c>
      <c r="F4" s="509" t="s">
        <v>531</v>
      </c>
      <c r="G4" s="510" t="s">
        <v>530</v>
      </c>
      <c r="H4" s="501" t="s">
        <v>530</v>
      </c>
      <c r="M4" s="28"/>
    </row>
    <row r="5" spans="1:13" ht="36.75" customHeight="1" x14ac:dyDescent="0.2">
      <c r="A5" s="516" t="s">
        <v>154</v>
      </c>
      <c r="B5" s="517" t="s">
        <v>27</v>
      </c>
      <c r="C5" s="511">
        <v>1873</v>
      </c>
      <c r="D5" s="502">
        <v>1681</v>
      </c>
      <c r="E5" s="313">
        <v>1720</v>
      </c>
      <c r="F5" s="371">
        <f>E5-C5</f>
        <v>-153</v>
      </c>
      <c r="G5" s="371">
        <v>404</v>
      </c>
      <c r="H5" s="371">
        <v>26400</v>
      </c>
      <c r="M5" s="28"/>
    </row>
    <row r="6" spans="1:13" ht="20.25" customHeight="1" thickBot="1" x14ac:dyDescent="0.25">
      <c r="A6" s="518" t="s">
        <v>31</v>
      </c>
      <c r="B6" s="519" t="s">
        <v>27</v>
      </c>
      <c r="C6" s="512">
        <v>1161</v>
      </c>
      <c r="D6" s="503">
        <v>998</v>
      </c>
      <c r="E6" s="315">
        <v>1050</v>
      </c>
      <c r="F6" s="372">
        <f t="shared" ref="F6:F9" si="0">E6-C6</f>
        <v>-111</v>
      </c>
      <c r="G6" s="326">
        <v>334</v>
      </c>
      <c r="H6" s="372">
        <v>21000</v>
      </c>
      <c r="M6" s="28"/>
    </row>
    <row r="7" spans="1:13" ht="35.25" customHeight="1" thickBot="1" x14ac:dyDescent="0.25">
      <c r="A7" s="520" t="s">
        <v>38</v>
      </c>
      <c r="B7" s="521" t="s">
        <v>28</v>
      </c>
      <c r="C7" s="513">
        <v>0.9</v>
      </c>
      <c r="D7" s="504">
        <v>0.8</v>
      </c>
      <c r="E7" s="515">
        <v>0.9</v>
      </c>
      <c r="F7" s="524">
        <f t="shared" si="0"/>
        <v>0</v>
      </c>
      <c r="G7" s="552">
        <v>2</v>
      </c>
      <c r="H7" s="525">
        <v>1.4</v>
      </c>
      <c r="M7" s="28"/>
    </row>
    <row r="8" spans="1:13" ht="54.75" customHeight="1" thickBot="1" x14ac:dyDescent="0.25">
      <c r="A8" s="522" t="s">
        <v>49</v>
      </c>
      <c r="B8" s="521" t="s">
        <v>429</v>
      </c>
      <c r="C8" s="514">
        <v>2278</v>
      </c>
      <c r="D8" s="505">
        <v>1998</v>
      </c>
      <c r="E8" s="514">
        <v>2700</v>
      </c>
      <c r="F8" s="371">
        <f t="shared" si="0"/>
        <v>422</v>
      </c>
      <c r="G8" s="553">
        <v>353</v>
      </c>
      <c r="H8" s="316">
        <v>35500</v>
      </c>
      <c r="M8" s="28"/>
    </row>
    <row r="9" spans="1:13" ht="43.5" customHeight="1" thickBot="1" x14ac:dyDescent="0.25">
      <c r="A9" s="523" t="s">
        <v>46</v>
      </c>
      <c r="B9" s="521" t="s">
        <v>27</v>
      </c>
      <c r="C9" s="513">
        <v>0.8</v>
      </c>
      <c r="D9" s="504">
        <v>0.8</v>
      </c>
      <c r="E9" s="515">
        <v>0.6</v>
      </c>
      <c r="F9" s="524">
        <f t="shared" si="0"/>
        <v>-0.20000000000000007</v>
      </c>
      <c r="G9" s="552">
        <v>1.5</v>
      </c>
      <c r="H9" s="526">
        <v>0.7</v>
      </c>
    </row>
    <row r="10" spans="1:13" ht="33" hidden="1" x14ac:dyDescent="0.2">
      <c r="A10" s="38" t="s">
        <v>158</v>
      </c>
      <c r="B10" s="39"/>
      <c r="C10" s="40"/>
      <c r="D10" s="41"/>
      <c r="E10" s="41"/>
      <c r="F10" s="59"/>
      <c r="G10" s="58"/>
      <c r="H10" s="42"/>
    </row>
    <row r="11" spans="1:13" ht="21" hidden="1" customHeight="1" x14ac:dyDescent="0.2">
      <c r="A11" s="43" t="s">
        <v>159</v>
      </c>
      <c r="B11" s="44" t="s">
        <v>28</v>
      </c>
      <c r="C11" s="45">
        <v>21.5</v>
      </c>
      <c r="D11" s="36"/>
      <c r="E11" s="36">
        <v>29.4</v>
      </c>
      <c r="F11" s="45">
        <f>E11-C11</f>
        <v>7.8999999999999986</v>
      </c>
      <c r="G11" s="60"/>
      <c r="H11" s="46"/>
    </row>
    <row r="12" spans="1:13" ht="21" hidden="1" customHeight="1" x14ac:dyDescent="0.2">
      <c r="A12" s="43" t="s">
        <v>160</v>
      </c>
      <c r="B12" s="44" t="s">
        <v>28</v>
      </c>
      <c r="C12" s="45">
        <v>69.2</v>
      </c>
      <c r="D12" s="36"/>
      <c r="E12" s="36">
        <v>64.7</v>
      </c>
      <c r="F12" s="45">
        <f>E12-C12</f>
        <v>-4.5</v>
      </c>
      <c r="G12" s="60"/>
      <c r="H12" s="46"/>
    </row>
    <row r="13" spans="1:13" ht="19.5" hidden="1" customHeight="1" thickBot="1" x14ac:dyDescent="0.25">
      <c r="A13" s="47" t="s">
        <v>161</v>
      </c>
      <c r="B13" s="48" t="s">
        <v>28</v>
      </c>
      <c r="C13" s="37">
        <v>9.3000000000000007</v>
      </c>
      <c r="D13" s="49"/>
      <c r="E13" s="49">
        <v>5.9</v>
      </c>
      <c r="F13" s="37">
        <f>E13-C13</f>
        <v>-3.4000000000000004</v>
      </c>
      <c r="G13" s="61"/>
      <c r="H13" s="50"/>
    </row>
    <row r="14" spans="1:13" s="4" customFormat="1" ht="40.5" customHeight="1" x14ac:dyDescent="0.2">
      <c r="A14" s="124"/>
      <c r="B14" s="104"/>
      <c r="C14" s="104"/>
      <c r="D14" s="104"/>
      <c r="E14" s="104"/>
      <c r="F14" s="104"/>
      <c r="G14" s="104"/>
      <c r="H14" s="104"/>
      <c r="I14" s="104"/>
    </row>
    <row r="15" spans="1:13" s="4" customFormat="1" ht="19.5" customHeight="1" x14ac:dyDescent="0.25">
      <c r="A15" s="5"/>
      <c r="B15" s="151"/>
      <c r="C15" s="125"/>
      <c r="D15" s="125"/>
      <c r="E15" s="152"/>
    </row>
    <row r="16" spans="1:13" s="4" customFormat="1" ht="19.5" customHeight="1" x14ac:dyDescent="0.25">
      <c r="A16" s="5"/>
      <c r="B16" s="151"/>
      <c r="C16" s="125"/>
      <c r="D16" s="125"/>
      <c r="E16" s="152"/>
    </row>
    <row r="17" spans="1:18" s="4" customFormat="1" ht="21.75" customHeight="1" x14ac:dyDescent="0.25">
      <c r="A17" s="5"/>
      <c r="B17" s="151"/>
      <c r="C17" s="125"/>
      <c r="D17" s="125"/>
      <c r="E17" s="152"/>
    </row>
    <row r="18" spans="1:18" s="4" customFormat="1" ht="19.5" customHeight="1" x14ac:dyDescent="0.25">
      <c r="A18" s="5"/>
      <c r="B18" s="151"/>
      <c r="C18" s="125"/>
      <c r="D18" s="125"/>
      <c r="E18" s="152"/>
    </row>
    <row r="19" spans="1:18" s="4" customFormat="1" ht="19.5" customHeight="1" x14ac:dyDescent="0.25">
      <c r="A19" s="5"/>
      <c r="B19" s="151"/>
      <c r="C19" s="125"/>
      <c r="D19" s="125"/>
      <c r="E19" s="152"/>
    </row>
    <row r="20" spans="1:18" s="4" customFormat="1" ht="19.5" customHeight="1" x14ac:dyDescent="0.25">
      <c r="A20" s="5"/>
      <c r="B20" s="151"/>
      <c r="C20" s="125"/>
      <c r="D20" s="125"/>
      <c r="E20" s="152"/>
    </row>
    <row r="21" spans="1:18" s="4" customFormat="1" ht="19.5" customHeight="1" x14ac:dyDescent="0.25">
      <c r="A21" s="5"/>
      <c r="B21" s="151"/>
      <c r="C21" s="125"/>
      <c r="D21" s="125"/>
      <c r="E21" s="152"/>
      <c r="P21" s="21"/>
      <c r="Q21" s="55"/>
      <c r="R21" s="55"/>
    </row>
    <row r="22" spans="1:18" s="4" customFormat="1" ht="19.5" customHeight="1" x14ac:dyDescent="0.25">
      <c r="A22" s="5"/>
      <c r="B22" s="151"/>
      <c r="C22" s="125"/>
      <c r="D22" s="125"/>
      <c r="E22" s="152"/>
      <c r="P22" s="21"/>
      <c r="Q22" s="55"/>
      <c r="R22" s="55"/>
    </row>
    <row r="23" spans="1:18" ht="15.75" x14ac:dyDescent="0.25">
      <c r="P23" s="21"/>
      <c r="Q23" s="55"/>
      <c r="R23" s="55"/>
    </row>
    <row r="24" spans="1:18" ht="15.75" x14ac:dyDescent="0.25">
      <c r="P24" s="21"/>
      <c r="Q24" s="55"/>
      <c r="R24" s="55"/>
    </row>
    <row r="25" spans="1:18" ht="15.75" x14ac:dyDescent="0.25">
      <c r="P25" s="21"/>
      <c r="Q25" s="55"/>
      <c r="R25" s="55"/>
    </row>
    <row r="27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94"/>
  <sheetViews>
    <sheetView view="pageBreakPreview" zoomScale="90" zoomScaleSheetLayoutView="90" zoomScalePageLayoutView="80" workbookViewId="0">
      <selection activeCell="H128" sqref="H128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31" t="s">
        <v>311</v>
      </c>
      <c r="B1" s="831"/>
      <c r="C1" s="831"/>
      <c r="D1" s="831"/>
      <c r="E1" s="831"/>
      <c r="F1" s="831"/>
      <c r="G1" s="831"/>
      <c r="H1" s="831"/>
      <c r="I1" s="831"/>
      <c r="J1" s="831"/>
      <c r="K1" s="92"/>
      <c r="L1" s="20"/>
      <c r="M1" s="20"/>
    </row>
    <row r="2" spans="1:13" ht="22.5" customHeight="1" thickBot="1" x14ac:dyDescent="0.3">
      <c r="A2" s="842"/>
      <c r="B2" s="834" t="s">
        <v>304</v>
      </c>
      <c r="C2" s="835"/>
      <c r="D2" s="836"/>
      <c r="E2" s="834" t="s">
        <v>57</v>
      </c>
      <c r="F2" s="835"/>
      <c r="G2" s="836"/>
      <c r="H2" s="845" t="s">
        <v>24</v>
      </c>
      <c r="I2" s="835"/>
      <c r="J2" s="836"/>
      <c r="K2" s="18"/>
      <c r="L2" s="20"/>
      <c r="M2" s="20"/>
    </row>
    <row r="3" spans="1:13" ht="14.25" x14ac:dyDescent="0.2">
      <c r="A3" s="843"/>
      <c r="B3" s="846" t="s">
        <v>21</v>
      </c>
      <c r="C3" s="847" t="s">
        <v>25</v>
      </c>
      <c r="D3" s="832" t="s">
        <v>431</v>
      </c>
      <c r="E3" s="837" t="s">
        <v>21</v>
      </c>
      <c r="F3" s="839" t="s">
        <v>25</v>
      </c>
      <c r="G3" s="841" t="s">
        <v>431</v>
      </c>
      <c r="H3" s="848" t="s">
        <v>21</v>
      </c>
      <c r="I3" s="847" t="s">
        <v>25</v>
      </c>
      <c r="J3" s="832" t="s">
        <v>431</v>
      </c>
      <c r="K3" s="19"/>
      <c r="L3" s="19"/>
      <c r="M3" s="19"/>
    </row>
    <row r="4" spans="1:13" ht="55.5" customHeight="1" thickBot="1" x14ac:dyDescent="0.25">
      <c r="A4" s="844"/>
      <c r="B4" s="838"/>
      <c r="C4" s="840"/>
      <c r="D4" s="833"/>
      <c r="E4" s="838"/>
      <c r="F4" s="840"/>
      <c r="G4" s="833"/>
      <c r="H4" s="849"/>
      <c r="I4" s="840"/>
      <c r="J4" s="833"/>
      <c r="K4" s="19"/>
      <c r="L4" s="19"/>
      <c r="M4" s="19"/>
    </row>
    <row r="5" spans="1:13" ht="18" hidden="1" customHeight="1" x14ac:dyDescent="0.25">
      <c r="A5" s="205" t="s">
        <v>9</v>
      </c>
      <c r="B5" s="206">
        <v>2679.4</v>
      </c>
      <c r="C5" s="207">
        <v>101.1</v>
      </c>
      <c r="D5" s="208">
        <v>101.1</v>
      </c>
      <c r="E5" s="206">
        <v>1662.34</v>
      </c>
      <c r="F5" s="209">
        <f>E5/1645.8*100</f>
        <v>101.00498237938996</v>
      </c>
      <c r="G5" s="210">
        <f t="shared" ref="G5:G10" si="0">E5/1645.8*100</f>
        <v>101.00498237938996</v>
      </c>
      <c r="H5" s="206">
        <v>1506.8</v>
      </c>
      <c r="I5" s="207">
        <v>102.2</v>
      </c>
      <c r="J5" s="208">
        <v>102.2</v>
      </c>
      <c r="K5" s="19"/>
      <c r="L5" s="19"/>
      <c r="M5" s="19"/>
    </row>
    <row r="6" spans="1:13" ht="18" hidden="1" customHeight="1" x14ac:dyDescent="0.25">
      <c r="A6" s="211" t="s">
        <v>10</v>
      </c>
      <c r="B6" s="212">
        <v>2703.1</v>
      </c>
      <c r="C6" s="213">
        <v>100.9</v>
      </c>
      <c r="D6" s="214">
        <v>102</v>
      </c>
      <c r="E6" s="212">
        <v>1671.55</v>
      </c>
      <c r="F6" s="215">
        <f t="shared" ref="F6:F11" si="1">E6/E5*100</f>
        <v>100.55403828338368</v>
      </c>
      <c r="G6" s="216">
        <f t="shared" si="0"/>
        <v>101.56458864989671</v>
      </c>
      <c r="H6" s="212">
        <v>1524.3</v>
      </c>
      <c r="I6" s="213">
        <v>101.2</v>
      </c>
      <c r="J6" s="214">
        <v>103.4</v>
      </c>
      <c r="K6" s="19"/>
      <c r="L6" s="19"/>
      <c r="M6" s="19"/>
    </row>
    <row r="7" spans="1:13" ht="18" hidden="1" customHeight="1" x14ac:dyDescent="0.25">
      <c r="A7" s="211" t="s">
        <v>11</v>
      </c>
      <c r="B7" s="212">
        <v>2800.3</v>
      </c>
      <c r="C7" s="213">
        <v>103.6</v>
      </c>
      <c r="D7" s="214">
        <v>105.6</v>
      </c>
      <c r="E7" s="212">
        <v>1684.83</v>
      </c>
      <c r="F7" s="215">
        <f t="shared" si="1"/>
        <v>100.79447219646435</v>
      </c>
      <c r="G7" s="216">
        <f t="shared" si="0"/>
        <v>102.37149106817354</v>
      </c>
      <c r="H7" s="212">
        <v>1542.5</v>
      </c>
      <c r="I7" s="213">
        <v>101.2</v>
      </c>
      <c r="J7" s="214">
        <v>104.7</v>
      </c>
      <c r="K7" s="19"/>
      <c r="L7" s="19"/>
      <c r="M7" s="19"/>
    </row>
    <row r="8" spans="1:13" ht="18" hidden="1" customHeight="1" x14ac:dyDescent="0.25">
      <c r="A8" s="211" t="s">
        <v>12</v>
      </c>
      <c r="B8" s="212">
        <v>2903.6</v>
      </c>
      <c r="C8" s="213">
        <v>103.7</v>
      </c>
      <c r="D8" s="214">
        <v>109.5</v>
      </c>
      <c r="E8" s="212">
        <v>1703.7</v>
      </c>
      <c r="F8" s="215">
        <f t="shared" si="1"/>
        <v>101.11999430209578</v>
      </c>
      <c r="G8" s="216">
        <f t="shared" si="0"/>
        <v>103.51804593510757</v>
      </c>
      <c r="H8" s="212">
        <v>1555.4</v>
      </c>
      <c r="I8" s="213">
        <v>100.8</v>
      </c>
      <c r="J8" s="214">
        <v>105.5</v>
      </c>
      <c r="K8" s="19"/>
      <c r="L8" s="18"/>
      <c r="M8" s="18"/>
    </row>
    <row r="9" spans="1:13" ht="18" hidden="1" customHeight="1" x14ac:dyDescent="0.25">
      <c r="A9" s="211" t="s">
        <v>13</v>
      </c>
      <c r="B9" s="212">
        <v>2944.1</v>
      </c>
      <c r="C9" s="213">
        <v>101.4</v>
      </c>
      <c r="D9" s="214">
        <v>111.1</v>
      </c>
      <c r="E9" s="212">
        <v>1752.4</v>
      </c>
      <c r="F9" s="215">
        <f t="shared" si="1"/>
        <v>102.85848447496626</v>
      </c>
      <c r="G9" s="216">
        <f t="shared" si="0"/>
        <v>106.47709320695104</v>
      </c>
      <c r="H9" s="212">
        <v>1589.8</v>
      </c>
      <c r="I9" s="213">
        <v>102.2</v>
      </c>
      <c r="J9" s="214">
        <v>107.9</v>
      </c>
      <c r="K9" s="12"/>
      <c r="L9" s="12"/>
      <c r="M9" s="12"/>
    </row>
    <row r="10" spans="1:13" ht="18" hidden="1" customHeight="1" x14ac:dyDescent="0.25">
      <c r="A10" s="211" t="s">
        <v>14</v>
      </c>
      <c r="B10" s="212">
        <v>2989.1</v>
      </c>
      <c r="C10" s="213">
        <v>101.5</v>
      </c>
      <c r="D10" s="214">
        <v>112.8</v>
      </c>
      <c r="E10" s="212">
        <v>1769.4</v>
      </c>
      <c r="F10" s="215">
        <f t="shared" si="1"/>
        <v>100.97009815110705</v>
      </c>
      <c r="G10" s="216">
        <f t="shared" si="0"/>
        <v>107.5100255195042</v>
      </c>
      <c r="H10" s="212">
        <v>1666.3</v>
      </c>
      <c r="I10" s="213">
        <v>102.2</v>
      </c>
      <c r="J10" s="214">
        <v>113.1</v>
      </c>
      <c r="K10" s="12"/>
      <c r="L10" s="12"/>
      <c r="M10" s="12"/>
    </row>
    <row r="11" spans="1:13" ht="18" hidden="1" customHeight="1" x14ac:dyDescent="0.25">
      <c r="A11" s="211" t="s">
        <v>118</v>
      </c>
      <c r="B11" s="212">
        <v>2970.1</v>
      </c>
      <c r="C11" s="213">
        <v>99.4</v>
      </c>
      <c r="D11" s="214">
        <v>112</v>
      </c>
      <c r="E11" s="212">
        <v>1775.6</v>
      </c>
      <c r="F11" s="215">
        <f t="shared" si="1"/>
        <v>100.35040126596586</v>
      </c>
      <c r="G11" s="216">
        <f>E11/1645.8*100</f>
        <v>107.88674200996475</v>
      </c>
      <c r="H11" s="212">
        <v>1726.5</v>
      </c>
      <c r="I11" s="215">
        <f t="shared" ref="I11:I17" si="2">H11/H10*100</f>
        <v>103.61279481485927</v>
      </c>
      <c r="J11" s="216">
        <f>H11/1473.8*100</f>
        <v>117.14615280227983</v>
      </c>
      <c r="K11" s="12"/>
      <c r="L11" s="12"/>
      <c r="M11" s="12"/>
    </row>
    <row r="12" spans="1:13" ht="18" hidden="1" customHeight="1" x14ac:dyDescent="0.25">
      <c r="A12" s="211" t="s">
        <v>126</v>
      </c>
      <c r="B12" s="212">
        <v>2889.4</v>
      </c>
      <c r="C12" s="215">
        <f t="shared" ref="C12:C17" si="3">B12/B11*100</f>
        <v>97.282919767011222</v>
      </c>
      <c r="D12" s="217">
        <f>B12/2650.25*100</f>
        <v>109.0236770116027</v>
      </c>
      <c r="E12" s="212">
        <v>1783.1</v>
      </c>
      <c r="F12" s="215">
        <f t="shared" ref="F12:F17" si="4">E12/E11*100</f>
        <v>100.42239243072764</v>
      </c>
      <c r="G12" s="216">
        <f>E12/1645.8*100</f>
        <v>108.3424474419735</v>
      </c>
      <c r="H12" s="212">
        <v>1656.9</v>
      </c>
      <c r="I12" s="215">
        <f t="shared" si="2"/>
        <v>95.968722849695922</v>
      </c>
      <c r="J12" s="216">
        <f>H12/1473.8*100</f>
        <v>112.42366671190123</v>
      </c>
      <c r="K12" s="12"/>
      <c r="L12" s="12"/>
      <c r="M12" s="12"/>
    </row>
    <row r="13" spans="1:13" ht="18" hidden="1" customHeight="1" x14ac:dyDescent="0.25">
      <c r="A13" s="218" t="s">
        <v>132</v>
      </c>
      <c r="B13" s="219">
        <v>2726.8</v>
      </c>
      <c r="C13" s="220">
        <f t="shared" si="3"/>
        <v>94.372534090122514</v>
      </c>
      <c r="D13" s="221">
        <f>B13/2650.25*100</f>
        <v>102.88840675407982</v>
      </c>
      <c r="E13" s="219">
        <v>1718.9</v>
      </c>
      <c r="F13" s="220">
        <f t="shared" si="4"/>
        <v>96.399528910324733</v>
      </c>
      <c r="G13" s="222">
        <f>E13/1645.8*100</f>
        <v>104.44160894397862</v>
      </c>
      <c r="H13" s="219">
        <v>1640.4</v>
      </c>
      <c r="I13" s="220">
        <f t="shared" si="2"/>
        <v>99.004164403403948</v>
      </c>
      <c r="J13" s="222">
        <f>H13/1473.8*100</f>
        <v>111.30411181978559</v>
      </c>
      <c r="K13" s="12"/>
      <c r="L13" s="12"/>
      <c r="M13" s="12"/>
    </row>
    <row r="14" spans="1:13" ht="18" hidden="1" customHeight="1" x14ac:dyDescent="0.25">
      <c r="A14" s="218" t="s">
        <v>133</v>
      </c>
      <c r="B14" s="219">
        <v>2842.3</v>
      </c>
      <c r="C14" s="220">
        <f t="shared" si="3"/>
        <v>104.23573419392696</v>
      </c>
      <c r="D14" s="221">
        <f>B14/2650.25*100</f>
        <v>107.24648618054901</v>
      </c>
      <c r="E14" s="219">
        <v>1788.9</v>
      </c>
      <c r="F14" s="220">
        <f t="shared" si="4"/>
        <v>104.07237186572809</v>
      </c>
      <c r="G14" s="222">
        <f>E14/1645.8*100</f>
        <v>108.69485964272695</v>
      </c>
      <c r="H14" s="219">
        <v>1706.3</v>
      </c>
      <c r="I14" s="220">
        <f t="shared" si="2"/>
        <v>104.01731285052425</v>
      </c>
      <c r="J14" s="222">
        <f>H14/1473.8*100</f>
        <v>115.77554620708372</v>
      </c>
      <c r="K14" s="12"/>
      <c r="L14" s="12"/>
      <c r="M14" s="12"/>
    </row>
    <row r="15" spans="1:13" ht="18" hidden="1" customHeight="1" thickBot="1" x14ac:dyDescent="0.3">
      <c r="A15" s="218" t="s">
        <v>138</v>
      </c>
      <c r="B15" s="219">
        <v>2955.4</v>
      </c>
      <c r="C15" s="220">
        <f t="shared" si="3"/>
        <v>103.97917179748795</v>
      </c>
      <c r="D15" s="221">
        <f>B15/2650.25*100</f>
        <v>111.51400811244223</v>
      </c>
      <c r="E15" s="219">
        <v>1847.5</v>
      </c>
      <c r="F15" s="220">
        <f t="shared" si="4"/>
        <v>103.27575605120465</v>
      </c>
      <c r="G15" s="222">
        <f>E15/1645.8*100</f>
        <v>112.25543808482198</v>
      </c>
      <c r="H15" s="219">
        <v>1754.5</v>
      </c>
      <c r="I15" s="220">
        <f t="shared" si="2"/>
        <v>102.82482564613491</v>
      </c>
      <c r="J15" s="222">
        <f>H15/1473.8*100</f>
        <v>119.04600352829422</v>
      </c>
      <c r="K15" s="12"/>
      <c r="L15" s="12"/>
      <c r="M15" s="12"/>
    </row>
    <row r="16" spans="1:13" ht="18" hidden="1" customHeight="1" x14ac:dyDescent="0.25">
      <c r="A16" s="223" t="s">
        <v>140</v>
      </c>
      <c r="B16" s="206">
        <v>3026.4</v>
      </c>
      <c r="C16" s="209">
        <f t="shared" si="3"/>
        <v>102.40238208025987</v>
      </c>
      <c r="D16" s="224">
        <f>B16/B16*100</f>
        <v>100</v>
      </c>
      <c r="E16" s="225">
        <v>1922.04</v>
      </c>
      <c r="F16" s="209">
        <f t="shared" si="4"/>
        <v>104.03464140730716</v>
      </c>
      <c r="G16" s="210">
        <f>E16/E16*100</f>
        <v>100</v>
      </c>
      <c r="H16" s="225">
        <v>1802</v>
      </c>
      <c r="I16" s="209">
        <f t="shared" si="2"/>
        <v>102.70732402393845</v>
      </c>
      <c r="J16" s="210">
        <f>H16/H16*100</f>
        <v>100</v>
      </c>
      <c r="K16" s="12"/>
      <c r="L16" s="12"/>
      <c r="M16" s="12"/>
    </row>
    <row r="17" spans="1:13" ht="18" hidden="1" customHeight="1" x14ac:dyDescent="0.25">
      <c r="A17" s="226" t="s">
        <v>9</v>
      </c>
      <c r="B17" s="227">
        <v>3049.23</v>
      </c>
      <c r="C17" s="220">
        <f t="shared" si="3"/>
        <v>100.75436161776368</v>
      </c>
      <c r="D17" s="221">
        <f>B17/B16*100</f>
        <v>100.75436161776368</v>
      </c>
      <c r="E17" s="227">
        <v>2038.6</v>
      </c>
      <c r="F17" s="220">
        <f t="shared" si="4"/>
        <v>106.06438991904434</v>
      </c>
      <c r="G17" s="222">
        <f>E17/1922*100</f>
        <v>106.06659729448491</v>
      </c>
      <c r="H17" s="227">
        <v>1880</v>
      </c>
      <c r="I17" s="220">
        <f t="shared" si="2"/>
        <v>104.32852386237515</v>
      </c>
      <c r="J17" s="222">
        <f>H17/1802*100</f>
        <v>104.32852386237515</v>
      </c>
      <c r="K17" s="12"/>
      <c r="L17" s="12"/>
      <c r="M17" s="12"/>
    </row>
    <row r="18" spans="1:13" ht="18" hidden="1" customHeight="1" x14ac:dyDescent="0.25">
      <c r="A18" s="226" t="s">
        <v>10</v>
      </c>
      <c r="B18" s="227">
        <v>3222.24</v>
      </c>
      <c r="C18" s="220">
        <f t="shared" ref="C18:C23" si="5">B18/B17*100</f>
        <v>105.67389144144586</v>
      </c>
      <c r="D18" s="221">
        <f>B18/B16*100</f>
        <v>106.4710547184774</v>
      </c>
      <c r="E18" s="227">
        <v>2109.6</v>
      </c>
      <c r="F18" s="220">
        <f t="shared" ref="F18:F23" si="6">E18/E17*100</f>
        <v>103.48278230157952</v>
      </c>
      <c r="G18" s="222">
        <f>E18/E16*100</f>
        <v>109.75838171942311</v>
      </c>
      <c r="H18" s="227">
        <v>1941</v>
      </c>
      <c r="I18" s="220">
        <f t="shared" ref="I18:I23" si="7">H18/H17*100</f>
        <v>103.24468085106382</v>
      </c>
      <c r="J18" s="222">
        <f>H18/H16*100</f>
        <v>107.71365149833518</v>
      </c>
      <c r="K18" s="12"/>
      <c r="L18" s="12"/>
      <c r="M18" s="12"/>
    </row>
    <row r="19" spans="1:13" ht="18" hidden="1" customHeight="1" x14ac:dyDescent="0.25">
      <c r="A19" s="226" t="s">
        <v>11</v>
      </c>
      <c r="B19" s="227">
        <v>3317.51</v>
      </c>
      <c r="C19" s="220">
        <f t="shared" si="5"/>
        <v>102.95663885992354</v>
      </c>
      <c r="D19" s="221">
        <f>B19/B16*100</f>
        <v>109.61901929685436</v>
      </c>
      <c r="E19" s="227">
        <v>2179.4</v>
      </c>
      <c r="F19" s="220">
        <f t="shared" si="6"/>
        <v>103.3086841107319</v>
      </c>
      <c r="G19" s="222">
        <f>E19/E16*100</f>
        <v>113.38993985557013</v>
      </c>
      <c r="H19" s="227">
        <v>1993.5</v>
      </c>
      <c r="I19" s="220">
        <f t="shared" si="7"/>
        <v>102.7047913446677</v>
      </c>
      <c r="J19" s="222">
        <f>H19/H16*100</f>
        <v>110.62708102108768</v>
      </c>
      <c r="K19" s="12"/>
      <c r="L19" s="12"/>
      <c r="M19" s="12"/>
    </row>
    <row r="20" spans="1:13" ht="16.5" hidden="1" customHeight="1" x14ac:dyDescent="0.25">
      <c r="A20" s="228" t="s">
        <v>12</v>
      </c>
      <c r="B20" s="227">
        <v>3437.04</v>
      </c>
      <c r="C20" s="220">
        <f t="shared" si="5"/>
        <v>103.60300345741234</v>
      </c>
      <c r="D20" s="221">
        <f>B20/B16*100</f>
        <v>113.56859635210151</v>
      </c>
      <c r="E20" s="227">
        <v>2274.83</v>
      </c>
      <c r="F20" s="220">
        <f t="shared" si="6"/>
        <v>104.37872809030007</v>
      </c>
      <c r="G20" s="222">
        <f>E20/E16*100</f>
        <v>118.35497700360034</v>
      </c>
      <c r="H20" s="219">
        <v>2070.3000000000002</v>
      </c>
      <c r="I20" s="220">
        <f t="shared" si="7"/>
        <v>103.85252069224981</v>
      </c>
      <c r="J20" s="222">
        <f>H20/H16*100</f>
        <v>114.88901220865706</v>
      </c>
      <c r="K20" s="12"/>
      <c r="L20" s="12"/>
      <c r="M20" s="12"/>
    </row>
    <row r="21" spans="1:13" ht="16.5" hidden="1" customHeight="1" x14ac:dyDescent="0.25">
      <c r="A21" s="229" t="s">
        <v>13</v>
      </c>
      <c r="B21" s="230">
        <v>3674.67</v>
      </c>
      <c r="C21" s="215">
        <f t="shared" si="5"/>
        <v>106.91379791913972</v>
      </c>
      <c r="D21" s="217">
        <f>B21/B16*100</f>
        <v>121.42049960348929</v>
      </c>
      <c r="E21" s="230">
        <v>2357.1</v>
      </c>
      <c r="F21" s="215">
        <f t="shared" si="6"/>
        <v>103.61653398275914</v>
      </c>
      <c r="G21" s="216">
        <f>E21/E16*100</f>
        <v>122.63532496722232</v>
      </c>
      <c r="H21" s="212">
        <v>2155.1999999999998</v>
      </c>
      <c r="I21" s="215">
        <f t="shared" si="7"/>
        <v>104.10085494855817</v>
      </c>
      <c r="J21" s="216">
        <f>H21/H16*100</f>
        <v>119.60044395116536</v>
      </c>
      <c r="K21" s="12"/>
      <c r="L21" s="12"/>
      <c r="M21" s="12"/>
    </row>
    <row r="22" spans="1:13" ht="16.5" hidden="1" customHeight="1" x14ac:dyDescent="0.25">
      <c r="A22" s="228" t="s">
        <v>14</v>
      </c>
      <c r="B22" s="227">
        <v>3705.87</v>
      </c>
      <c r="C22" s="220">
        <f t="shared" si="5"/>
        <v>100.84905583358506</v>
      </c>
      <c r="D22" s="221">
        <f>B22/B16*100</f>
        <v>122.45142743854083</v>
      </c>
      <c r="E22" s="227">
        <v>2355.83</v>
      </c>
      <c r="F22" s="220">
        <f t="shared" si="6"/>
        <v>99.946120232489079</v>
      </c>
      <c r="G22" s="222">
        <f>E22/E16*100</f>
        <v>122.56924933924371</v>
      </c>
      <c r="H22" s="219">
        <v>2173.9</v>
      </c>
      <c r="I22" s="220">
        <f t="shared" si="7"/>
        <v>100.86766889383819</v>
      </c>
      <c r="J22" s="222">
        <f>H22/H16*100</f>
        <v>120.63817980022198</v>
      </c>
      <c r="K22" s="12"/>
      <c r="L22" s="12"/>
      <c r="M22" s="12"/>
    </row>
    <row r="23" spans="1:13" ht="16.5" hidden="1" customHeight="1" x14ac:dyDescent="0.25">
      <c r="A23" s="228" t="s">
        <v>118</v>
      </c>
      <c r="B23" s="227">
        <v>3734.85</v>
      </c>
      <c r="C23" s="220">
        <f t="shared" si="5"/>
        <v>100.78200260667536</v>
      </c>
      <c r="D23" s="221">
        <f>B23/B16*100</f>
        <v>123.40900079302139</v>
      </c>
      <c r="E23" s="227">
        <v>2382.3000000000002</v>
      </c>
      <c r="F23" s="220">
        <f t="shared" si="6"/>
        <v>101.12359550561798</v>
      </c>
      <c r="G23" s="222">
        <f>E23/E16*100</f>
        <v>123.94643191608917</v>
      </c>
      <c r="H23" s="219">
        <v>2147.4</v>
      </c>
      <c r="I23" s="220">
        <f t="shared" si="7"/>
        <v>98.780992685956122</v>
      </c>
      <c r="J23" s="222">
        <f>H23/H16*100</f>
        <v>119.16759156492786</v>
      </c>
      <c r="K23" s="12"/>
      <c r="L23" s="12"/>
      <c r="M23" s="12"/>
    </row>
    <row r="24" spans="1:13" ht="16.5" hidden="1" customHeight="1" x14ac:dyDescent="0.25">
      <c r="A24" s="228" t="s">
        <v>126</v>
      </c>
      <c r="B24" s="230">
        <v>3311.01</v>
      </c>
      <c r="C24" s="215">
        <f t="shared" ref="C24:C31" si="8">B24/B23*100</f>
        <v>88.651753082453126</v>
      </c>
      <c r="D24" s="217">
        <f>B24/B16*100</f>
        <v>109.40424266455196</v>
      </c>
      <c r="E24" s="230">
        <v>2262.54</v>
      </c>
      <c r="F24" s="215">
        <f t="shared" ref="F24:F34" si="9">E24/E23*100</f>
        <v>94.972925324266456</v>
      </c>
      <c r="G24" s="216">
        <f>E24/E16*100</f>
        <v>117.71555222576013</v>
      </c>
      <c r="H24" s="212">
        <v>2068.1</v>
      </c>
      <c r="I24" s="215">
        <f t="shared" ref="I24:I31" si="10">H24/H23*100</f>
        <v>96.307162149576214</v>
      </c>
      <c r="J24" s="216">
        <f>H24/H16*100</f>
        <v>114.76692563817979</v>
      </c>
      <c r="K24" s="12"/>
      <c r="L24" s="12"/>
      <c r="M24" s="12"/>
    </row>
    <row r="25" spans="1:13" ht="16.5" hidden="1" customHeight="1" x14ac:dyDescent="0.25">
      <c r="A25" s="228" t="s">
        <v>132</v>
      </c>
      <c r="B25" s="227">
        <v>3270.26</v>
      </c>
      <c r="C25" s="220">
        <f t="shared" si="8"/>
        <v>98.769257718943777</v>
      </c>
      <c r="D25" s="221">
        <f>B25/B16*100</f>
        <v>108.05775839280993</v>
      </c>
      <c r="E25" s="227">
        <v>2196.8000000000002</v>
      </c>
      <c r="F25" s="220">
        <f t="shared" si="9"/>
        <v>97.094416010324693</v>
      </c>
      <c r="G25" s="222">
        <f>E25/E16*100</f>
        <v>114.29522798693057</v>
      </c>
      <c r="H25" s="219">
        <v>2037.8</v>
      </c>
      <c r="I25" s="220">
        <f t="shared" si="10"/>
        <v>98.534887094434509</v>
      </c>
      <c r="J25" s="222">
        <f>H25/H16*100</f>
        <v>113.08546059933407</v>
      </c>
      <c r="K25" s="12"/>
      <c r="L25" s="12"/>
      <c r="M25" s="12"/>
    </row>
    <row r="26" spans="1:13" ht="16.5" hidden="1" customHeight="1" x14ac:dyDescent="0.25">
      <c r="A26" s="228" t="s">
        <v>133</v>
      </c>
      <c r="B26" s="227">
        <v>3404.45</v>
      </c>
      <c r="C26" s="220">
        <f t="shared" si="8"/>
        <v>104.10334346504557</v>
      </c>
      <c r="D26" s="221">
        <f>B26/B16*100</f>
        <v>112.49173936029607</v>
      </c>
      <c r="E26" s="227">
        <v>2201.81</v>
      </c>
      <c r="F26" s="220">
        <f t="shared" si="9"/>
        <v>100.22805899490166</v>
      </c>
      <c r="G26" s="222">
        <f>E26/E16*100</f>
        <v>114.55588853509812</v>
      </c>
      <c r="H26" s="219">
        <v>2066.8000000000002</v>
      </c>
      <c r="I26" s="220">
        <f t="shared" si="10"/>
        <v>101.42310334674652</v>
      </c>
      <c r="J26" s="222">
        <f>H26/H16*100</f>
        <v>114.69478357380689</v>
      </c>
      <c r="K26" s="12"/>
      <c r="L26" s="12"/>
      <c r="M26" s="12"/>
    </row>
    <row r="27" spans="1:13" ht="16.5" hidden="1" customHeight="1" thickBot="1" x14ac:dyDescent="0.3">
      <c r="A27" s="228" t="s">
        <v>138</v>
      </c>
      <c r="B27" s="227">
        <v>3476.63</v>
      </c>
      <c r="C27" s="220">
        <f>B27/B26*100</f>
        <v>102.12016625299241</v>
      </c>
      <c r="D27" s="221">
        <f>B27/B16*100</f>
        <v>114.87675125561722</v>
      </c>
      <c r="E27" s="227">
        <v>2225.09</v>
      </c>
      <c r="F27" s="220">
        <f>E27/E26*100</f>
        <v>101.05731193881398</v>
      </c>
      <c r="G27" s="222">
        <f>E27/E16*100</f>
        <v>115.76710162119417</v>
      </c>
      <c r="H27" s="219">
        <v>2093.5</v>
      </c>
      <c r="I27" s="220">
        <f>H27/H26*100</f>
        <v>101.2918521385717</v>
      </c>
      <c r="J27" s="222">
        <f>H27/H16*100</f>
        <v>116.1764705882353</v>
      </c>
      <c r="K27" s="12"/>
      <c r="L27" s="12"/>
      <c r="M27" s="12"/>
    </row>
    <row r="28" spans="1:13" ht="16.5" hidden="1" customHeight="1" x14ac:dyDescent="0.25">
      <c r="A28" s="231" t="s">
        <v>153</v>
      </c>
      <c r="B28" s="225">
        <v>3437.58</v>
      </c>
      <c r="C28" s="209">
        <f>B28/B27*100</f>
        <v>98.876785852966805</v>
      </c>
      <c r="D28" s="210">
        <v>120.1</v>
      </c>
      <c r="E28" s="232">
        <v>2241.8000000000002</v>
      </c>
      <c r="F28" s="209">
        <f>E28/E27*100</f>
        <v>100.75098085920121</v>
      </c>
      <c r="G28" s="233">
        <f>E28/E16*100</f>
        <v>116.63649039562134</v>
      </c>
      <c r="H28" s="234">
        <v>2116.4</v>
      </c>
      <c r="I28" s="209">
        <f>H28/H27*100</f>
        <v>101.09386195366612</v>
      </c>
      <c r="J28" s="210">
        <f>H28/H16*100</f>
        <v>117.44728079911211</v>
      </c>
      <c r="K28" s="12"/>
      <c r="L28" s="12"/>
      <c r="M28" s="12"/>
    </row>
    <row r="29" spans="1:13" ht="16.5" hidden="1" customHeight="1" x14ac:dyDescent="0.25">
      <c r="A29" s="235" t="s">
        <v>9</v>
      </c>
      <c r="B29" s="230">
        <v>3458.68</v>
      </c>
      <c r="C29" s="215">
        <f>B29/B28*100</f>
        <v>100.61380389692749</v>
      </c>
      <c r="D29" s="216">
        <f t="shared" ref="D29:D34" si="11">B29/B$28*100</f>
        <v>100.61380389692749</v>
      </c>
      <c r="E29" s="236">
        <v>2295.15</v>
      </c>
      <c r="F29" s="215">
        <f>E29/E28*100</f>
        <v>102.37978410206084</v>
      </c>
      <c r="G29" s="237">
        <f t="shared" ref="G29:G34" si="12">E29/E$28*100</f>
        <v>102.37978410206084</v>
      </c>
      <c r="H29" s="212">
        <v>2159.42</v>
      </c>
      <c r="I29" s="215">
        <f>H29/H28*100</f>
        <v>102.03269703269704</v>
      </c>
      <c r="J29" s="216">
        <f t="shared" ref="J29:J34" si="13">H29/H$28*100</f>
        <v>102.03269703269704</v>
      </c>
      <c r="K29" s="12"/>
      <c r="L29" s="12"/>
      <c r="M29" s="12"/>
    </row>
    <row r="30" spans="1:13" ht="16.5" hidden="1" customHeight="1" x14ac:dyDescent="0.25">
      <c r="A30" s="235" t="s">
        <v>10</v>
      </c>
      <c r="B30" s="230">
        <v>3610.8</v>
      </c>
      <c r="C30" s="215">
        <f t="shared" si="8"/>
        <v>104.39820972162792</v>
      </c>
      <c r="D30" s="216">
        <f t="shared" si="11"/>
        <v>105.0390100012218</v>
      </c>
      <c r="E30" s="236">
        <v>2360.09</v>
      </c>
      <c r="F30" s="215">
        <f t="shared" si="9"/>
        <v>102.82944469860358</v>
      </c>
      <c r="G30" s="237">
        <f t="shared" si="12"/>
        <v>105.27656347577839</v>
      </c>
      <c r="H30" s="212">
        <v>2190.87</v>
      </c>
      <c r="I30" s="215">
        <f t="shared" si="10"/>
        <v>101.45640959146436</v>
      </c>
      <c r="J30" s="216">
        <f t="shared" si="13"/>
        <v>103.51871101871102</v>
      </c>
      <c r="K30" s="12"/>
      <c r="L30" s="12"/>
      <c r="M30" s="12"/>
    </row>
    <row r="31" spans="1:13" ht="16.5" hidden="1" customHeight="1" x14ac:dyDescent="0.25">
      <c r="A31" s="235" t="s">
        <v>11</v>
      </c>
      <c r="B31" s="230">
        <v>3757.48</v>
      </c>
      <c r="C31" s="215">
        <f t="shared" si="8"/>
        <v>104.06225767143016</v>
      </c>
      <c r="D31" s="216">
        <f t="shared" si="11"/>
        <v>109.30596524299072</v>
      </c>
      <c r="E31" s="236">
        <v>2423.02</v>
      </c>
      <c r="F31" s="215">
        <f t="shared" si="9"/>
        <v>102.66642373807777</v>
      </c>
      <c r="G31" s="237">
        <f t="shared" si="12"/>
        <v>108.08368275492906</v>
      </c>
      <c r="H31" s="212">
        <v>2204.0500000000002</v>
      </c>
      <c r="I31" s="215">
        <f t="shared" si="10"/>
        <v>100.60158749720432</v>
      </c>
      <c r="J31" s="216">
        <f t="shared" si="13"/>
        <v>104.14146664146664</v>
      </c>
      <c r="K31" s="12"/>
      <c r="L31" s="12"/>
      <c r="M31" s="12"/>
    </row>
    <row r="32" spans="1:13" ht="16.5" hidden="1" customHeight="1" x14ac:dyDescent="0.25">
      <c r="A32" s="235" t="s">
        <v>12</v>
      </c>
      <c r="B32" s="230">
        <v>3814.09</v>
      </c>
      <c r="C32" s="215">
        <f t="shared" ref="C32:C37" si="14">B32/B31*100</f>
        <v>101.50659484548154</v>
      </c>
      <c r="D32" s="216">
        <f t="shared" si="11"/>
        <v>110.95276328114548</v>
      </c>
      <c r="E32" s="236">
        <v>2406.36</v>
      </c>
      <c r="F32" s="215">
        <f t="shared" si="9"/>
        <v>99.312428291966228</v>
      </c>
      <c r="G32" s="237">
        <f t="shared" si="12"/>
        <v>107.34052993130521</v>
      </c>
      <c r="H32" s="212">
        <v>2212.92</v>
      </c>
      <c r="I32" s="215">
        <f t="shared" ref="I32:I37" si="15">H32/H31*100</f>
        <v>100.40244096095823</v>
      </c>
      <c r="J32" s="216">
        <f t="shared" si="13"/>
        <v>104.56057456057455</v>
      </c>
      <c r="K32" s="12"/>
      <c r="L32" s="12"/>
      <c r="M32" s="12"/>
    </row>
    <row r="33" spans="1:13" ht="16.5" hidden="1" customHeight="1" x14ac:dyDescent="0.25">
      <c r="A33" s="238" t="s">
        <v>13</v>
      </c>
      <c r="B33" s="227">
        <v>3947.2</v>
      </c>
      <c r="C33" s="220">
        <f t="shared" si="14"/>
        <v>103.48995435346306</v>
      </c>
      <c r="D33" s="222">
        <f t="shared" si="11"/>
        <v>114.82496407356338</v>
      </c>
      <c r="E33" s="239">
        <v>2406.1</v>
      </c>
      <c r="F33" s="240">
        <f t="shared" si="9"/>
        <v>99.989195299123978</v>
      </c>
      <c r="G33" s="241">
        <f t="shared" si="12"/>
        <v>107.32893210812739</v>
      </c>
      <c r="H33" s="242">
        <v>2240.4</v>
      </c>
      <c r="I33" s="220">
        <f t="shared" si="15"/>
        <v>101.2417981671276</v>
      </c>
      <c r="J33" s="222">
        <f t="shared" si="13"/>
        <v>105.85900585900585</v>
      </c>
      <c r="K33" s="12"/>
      <c r="L33" s="12"/>
      <c r="M33" s="12"/>
    </row>
    <row r="34" spans="1:13" ht="16.5" hidden="1" customHeight="1" x14ac:dyDescent="0.25">
      <c r="A34" s="235" t="s">
        <v>14</v>
      </c>
      <c r="B34" s="230">
        <v>3926.3</v>
      </c>
      <c r="C34" s="215">
        <f t="shared" si="14"/>
        <v>99.470510741791657</v>
      </c>
      <c r="D34" s="216">
        <f t="shared" si="11"/>
        <v>114.21697822305228</v>
      </c>
      <c r="E34" s="236">
        <v>2410.9299999999998</v>
      </c>
      <c r="F34" s="243">
        <f t="shared" si="9"/>
        <v>100.20073978637629</v>
      </c>
      <c r="G34" s="237">
        <f t="shared" si="12"/>
        <v>107.54438397716119</v>
      </c>
      <c r="H34" s="212">
        <v>2270.63</v>
      </c>
      <c r="I34" s="215">
        <f t="shared" si="15"/>
        <v>101.34931262274594</v>
      </c>
      <c r="J34" s="216">
        <f t="shared" si="13"/>
        <v>107.28737478737477</v>
      </c>
      <c r="K34" s="12"/>
      <c r="L34" s="12"/>
      <c r="M34" s="12"/>
    </row>
    <row r="35" spans="1:13" ht="16.5" hidden="1" customHeight="1" x14ac:dyDescent="0.25">
      <c r="A35" s="235" t="s">
        <v>118</v>
      </c>
      <c r="B35" s="230">
        <v>3709.52</v>
      </c>
      <c r="C35" s="215">
        <f t="shared" si="14"/>
        <v>94.478771362351324</v>
      </c>
      <c r="D35" s="216">
        <f>B35/B$28*100</f>
        <v>107.91079771234415</v>
      </c>
      <c r="E35" s="236">
        <v>2423.37</v>
      </c>
      <c r="F35" s="215">
        <f t="shared" ref="F35:F40" si="16">E35/E34*100</f>
        <v>100.51598345866533</v>
      </c>
      <c r="G35" s="237">
        <f>E35/E$28*100</f>
        <v>108.09929520920687</v>
      </c>
      <c r="H35" s="244">
        <v>2305.1999999999998</v>
      </c>
      <c r="I35" s="215">
        <f t="shared" si="15"/>
        <v>101.52248494911103</v>
      </c>
      <c r="J35" s="216">
        <f>H35/H$28*100</f>
        <v>108.92080892080891</v>
      </c>
      <c r="K35" s="12"/>
      <c r="L35" s="12"/>
      <c r="M35" s="12"/>
    </row>
    <row r="36" spans="1:13" ht="16.5" hidden="1" customHeight="1" x14ac:dyDescent="0.25">
      <c r="A36" s="235" t="s">
        <v>126</v>
      </c>
      <c r="B36" s="230">
        <v>3718.28</v>
      </c>
      <c r="C36" s="215">
        <f t="shared" si="14"/>
        <v>100.23614915137269</v>
      </c>
      <c r="D36" s="216">
        <f>B36/B$28*100</f>
        <v>108.16562814538135</v>
      </c>
      <c r="E36" s="236">
        <v>2428.86</v>
      </c>
      <c r="F36" s="215">
        <f t="shared" si="16"/>
        <v>100.22654402753193</v>
      </c>
      <c r="G36" s="237">
        <f>E36/E$28*100</f>
        <v>108.34418770630742</v>
      </c>
      <c r="H36" s="244">
        <v>2225.67</v>
      </c>
      <c r="I36" s="215">
        <f t="shared" si="15"/>
        <v>96.549973971889642</v>
      </c>
      <c r="J36" s="216">
        <f>H36/H$28*100</f>
        <v>105.16301266301267</v>
      </c>
      <c r="K36" s="12"/>
      <c r="L36" s="12"/>
      <c r="M36" s="12"/>
    </row>
    <row r="37" spans="1:13" ht="16.5" hidden="1" customHeight="1" x14ac:dyDescent="0.25">
      <c r="A37" s="245" t="s">
        <v>132</v>
      </c>
      <c r="B37" s="230">
        <v>3475.35</v>
      </c>
      <c r="C37" s="215">
        <f t="shared" si="14"/>
        <v>93.466602837871278</v>
      </c>
      <c r="D37" s="216">
        <f>B37/B$28*100</f>
        <v>101.09873806573229</v>
      </c>
      <c r="E37" s="236">
        <v>2313.62</v>
      </c>
      <c r="F37" s="215">
        <f t="shared" si="16"/>
        <v>95.25538730103834</v>
      </c>
      <c r="G37" s="216">
        <f>E37/E$28*100</f>
        <v>103.20367561780711</v>
      </c>
      <c r="H37" s="230">
        <v>2139.96</v>
      </c>
      <c r="I37" s="215">
        <f t="shared" si="15"/>
        <v>96.149024788041345</v>
      </c>
      <c r="J37" s="216">
        <f>H37/H$28*100</f>
        <v>101.11321111321112</v>
      </c>
      <c r="K37" s="12"/>
      <c r="L37" s="12"/>
      <c r="M37" s="12"/>
    </row>
    <row r="38" spans="1:13" ht="16.5" hidden="1" customHeight="1" x14ac:dyDescent="0.25">
      <c r="A38" s="245" t="s">
        <v>133</v>
      </c>
      <c r="B38" s="230">
        <v>3484.3</v>
      </c>
      <c r="C38" s="215">
        <f t="shared" ref="C38:C43" si="17">B38/B37*100</f>
        <v>100.25752801876071</v>
      </c>
      <c r="D38" s="216">
        <f>B38/B$28*100</f>
        <v>101.35909564286504</v>
      </c>
      <c r="E38" s="236">
        <v>2259.6999999999998</v>
      </c>
      <c r="F38" s="215">
        <f t="shared" si="16"/>
        <v>97.669453064893972</v>
      </c>
      <c r="G38" s="216">
        <f>E38/E$28*100</f>
        <v>100.79846551877954</v>
      </c>
      <c r="H38" s="230">
        <v>2101.3000000000002</v>
      </c>
      <c r="I38" s="215">
        <f t="shared" ref="I38:I43" si="18">H38/H37*100</f>
        <v>98.193424176152831</v>
      </c>
      <c r="J38" s="216">
        <f>H38/H$28*100</f>
        <v>99.286524286524298</v>
      </c>
      <c r="K38" s="12"/>
      <c r="L38" s="12"/>
      <c r="M38" s="12"/>
    </row>
    <row r="39" spans="1:13" ht="16.5" hidden="1" customHeight="1" thickBot="1" x14ac:dyDescent="0.3">
      <c r="A39" s="246" t="s">
        <v>138</v>
      </c>
      <c r="B39" s="247">
        <v>3509.28</v>
      </c>
      <c r="C39" s="248">
        <f t="shared" si="17"/>
        <v>100.71693022988835</v>
      </c>
      <c r="D39" s="249">
        <f>B39/B$28*100</f>
        <v>102.0857696402702</v>
      </c>
      <c r="E39" s="250">
        <v>2268.39</v>
      </c>
      <c r="F39" s="248">
        <f t="shared" si="16"/>
        <v>100.38456432269771</v>
      </c>
      <c r="G39" s="249">
        <f>E39/E$28*100</f>
        <v>101.1861004549915</v>
      </c>
      <c r="H39" s="247">
        <v>2107.6999999999998</v>
      </c>
      <c r="I39" s="248">
        <f t="shared" si="18"/>
        <v>100.30457335934895</v>
      </c>
      <c r="J39" s="249">
        <f>H39/H$28*100</f>
        <v>99.58892458892457</v>
      </c>
      <c r="K39" s="12"/>
      <c r="L39" s="12"/>
      <c r="M39" s="12"/>
    </row>
    <row r="40" spans="1:13" ht="3" hidden="1" customHeight="1" x14ac:dyDescent="0.2">
      <c r="A40" s="231" t="s">
        <v>166</v>
      </c>
      <c r="B40" s="251">
        <v>3484.4</v>
      </c>
      <c r="C40" s="252">
        <f t="shared" si="17"/>
        <v>99.291022659918838</v>
      </c>
      <c r="D40" s="253">
        <f t="shared" ref="D40:D45" si="19">B40/B$40*100</f>
        <v>100</v>
      </c>
      <c r="E40" s="254">
        <v>2298.23</v>
      </c>
      <c r="F40" s="252">
        <f t="shared" si="16"/>
        <v>101.31547044379494</v>
      </c>
      <c r="G40" s="255">
        <f t="shared" ref="G40:G45" si="20">E40/E$40*100</f>
        <v>100</v>
      </c>
      <c r="H40" s="251">
        <v>2131</v>
      </c>
      <c r="I40" s="252">
        <f t="shared" si="18"/>
        <v>101.10547041799119</v>
      </c>
      <c r="J40" s="253">
        <f t="shared" ref="J40:J45" si="21">H40/H$40*100</f>
        <v>100</v>
      </c>
      <c r="K40" s="12"/>
      <c r="L40" s="12"/>
      <c r="M40" s="12"/>
    </row>
    <row r="41" spans="1:13" ht="16.5" hidden="1" customHeight="1" x14ac:dyDescent="0.25">
      <c r="A41" s="235" t="s">
        <v>9</v>
      </c>
      <c r="B41" s="230">
        <v>3582.03</v>
      </c>
      <c r="C41" s="215">
        <f t="shared" si="17"/>
        <v>102.80191711628974</v>
      </c>
      <c r="D41" s="256">
        <f t="shared" si="19"/>
        <v>102.80191711628974</v>
      </c>
      <c r="E41" s="236">
        <v>2348.34</v>
      </c>
      <c r="F41" s="215">
        <f t="shared" ref="F41:F46" si="22">E41/E40*100</f>
        <v>102.18037359185112</v>
      </c>
      <c r="G41" s="257">
        <f t="shared" si="20"/>
        <v>102.18037359185112</v>
      </c>
      <c r="H41" s="258">
        <v>2192.7199999999998</v>
      </c>
      <c r="I41" s="215">
        <f t="shared" si="18"/>
        <v>102.89629282027218</v>
      </c>
      <c r="J41" s="256">
        <f t="shared" si="21"/>
        <v>102.89629282027218</v>
      </c>
      <c r="K41" s="12"/>
      <c r="L41" s="12"/>
      <c r="M41" s="12"/>
    </row>
    <row r="42" spans="1:13" ht="16.5" hidden="1" customHeight="1" x14ac:dyDescent="0.25">
      <c r="A42" s="235" t="s">
        <v>10</v>
      </c>
      <c r="B42" s="230">
        <v>3667.61</v>
      </c>
      <c r="C42" s="215">
        <f t="shared" si="17"/>
        <v>102.38914805291972</v>
      </c>
      <c r="D42" s="256">
        <f t="shared" si="19"/>
        <v>105.25800711743771</v>
      </c>
      <c r="E42" s="236">
        <v>2397.3200000000002</v>
      </c>
      <c r="F42" s="215">
        <f t="shared" si="22"/>
        <v>102.08572864236014</v>
      </c>
      <c r="G42" s="257">
        <f t="shared" si="20"/>
        <v>104.31157891072695</v>
      </c>
      <c r="H42" s="258">
        <v>2239.67</v>
      </c>
      <c r="I42" s="215">
        <f t="shared" si="18"/>
        <v>102.14117625597432</v>
      </c>
      <c r="J42" s="256">
        <f t="shared" si="21"/>
        <v>105.09948381041765</v>
      </c>
      <c r="K42" s="12"/>
      <c r="L42" s="12"/>
      <c r="M42" s="12"/>
    </row>
    <row r="43" spans="1:13" ht="16.5" hidden="1" customHeight="1" x14ac:dyDescent="0.25">
      <c r="A43" s="235" t="s">
        <v>11</v>
      </c>
      <c r="B43" s="230">
        <v>3761.96</v>
      </c>
      <c r="C43" s="215">
        <f t="shared" si="17"/>
        <v>102.57251997895087</v>
      </c>
      <c r="D43" s="256">
        <f t="shared" si="19"/>
        <v>107.96579037997932</v>
      </c>
      <c r="E43" s="236">
        <v>2457.02</v>
      </c>
      <c r="F43" s="215">
        <f t="shared" si="22"/>
        <v>102.49028081357514</v>
      </c>
      <c r="G43" s="257">
        <f t="shared" si="20"/>
        <v>106.9092301466781</v>
      </c>
      <c r="H43" s="258">
        <v>2272.67</v>
      </c>
      <c r="I43" s="215">
        <f t="shared" si="18"/>
        <v>101.47343135372621</v>
      </c>
      <c r="J43" s="256">
        <f t="shared" si="21"/>
        <v>106.64805255748475</v>
      </c>
      <c r="K43" s="12"/>
      <c r="L43" s="12"/>
      <c r="M43" s="12"/>
    </row>
    <row r="44" spans="1:13" ht="16.5" hidden="1" customHeight="1" x14ac:dyDescent="0.25">
      <c r="A44" s="235" t="s">
        <v>12</v>
      </c>
      <c r="B44" s="230">
        <v>3809.35</v>
      </c>
      <c r="C44" s="215">
        <f t="shared" ref="C44:C49" si="23">B44/B43*100</f>
        <v>101.2597156801242</v>
      </c>
      <c r="D44" s="256">
        <f t="shared" si="19"/>
        <v>109.32585237056594</v>
      </c>
      <c r="E44" s="236">
        <v>2470.25</v>
      </c>
      <c r="F44" s="215">
        <f t="shared" si="22"/>
        <v>100.53845715541591</v>
      </c>
      <c r="G44" s="257">
        <f t="shared" si="20"/>
        <v>107.48489054620293</v>
      </c>
      <c r="H44" s="258">
        <v>2282.61</v>
      </c>
      <c r="I44" s="215">
        <f t="shared" ref="I44:I49" si="24">H44/H43*100</f>
        <v>100.43737102174974</v>
      </c>
      <c r="J44" s="256">
        <f t="shared" si="21"/>
        <v>107.11450023463162</v>
      </c>
      <c r="K44" s="12"/>
      <c r="L44" s="12"/>
      <c r="M44" s="12"/>
    </row>
    <row r="45" spans="1:13" ht="16.5" hidden="1" customHeight="1" x14ac:dyDescent="0.2">
      <c r="A45" s="259" t="s">
        <v>13</v>
      </c>
      <c r="B45" s="258">
        <v>3854.5</v>
      </c>
      <c r="C45" s="260">
        <f t="shared" si="23"/>
        <v>101.18524157664694</v>
      </c>
      <c r="D45" s="256">
        <f t="shared" si="19"/>
        <v>110.62162782688554</v>
      </c>
      <c r="E45" s="261">
        <v>2532.1999999999998</v>
      </c>
      <c r="F45" s="260">
        <f t="shared" si="22"/>
        <v>102.50784333569476</v>
      </c>
      <c r="G45" s="257">
        <f t="shared" si="20"/>
        <v>110.18044321064471</v>
      </c>
      <c r="H45" s="258">
        <v>2316.8000000000002</v>
      </c>
      <c r="I45" s="260">
        <f t="shared" si="24"/>
        <v>101.49784676313519</v>
      </c>
      <c r="J45" s="256">
        <f t="shared" si="21"/>
        <v>108.71891130924449</v>
      </c>
      <c r="K45" s="12"/>
      <c r="L45" s="12"/>
      <c r="M45" s="12"/>
    </row>
    <row r="46" spans="1:13" ht="16.5" hidden="1" customHeight="1" x14ac:dyDescent="0.2">
      <c r="A46" s="259" t="s">
        <v>14</v>
      </c>
      <c r="B46" s="258">
        <v>3808.84</v>
      </c>
      <c r="C46" s="260">
        <f t="shared" si="23"/>
        <v>98.815410559086786</v>
      </c>
      <c r="D46" s="256">
        <f t="shared" ref="D46:D51" si="25">B46/B$40*100</f>
        <v>109.31121570428195</v>
      </c>
      <c r="E46" s="261">
        <v>2548.98</v>
      </c>
      <c r="F46" s="260">
        <f t="shared" si="22"/>
        <v>100.66266487639209</v>
      </c>
      <c r="G46" s="257">
        <f t="shared" ref="G46:G51" si="26">E46/E$40*100</f>
        <v>110.91057030845477</v>
      </c>
      <c r="H46" s="258">
        <v>2344.36</v>
      </c>
      <c r="I46" s="260">
        <f t="shared" si="24"/>
        <v>101.18957182320443</v>
      </c>
      <c r="J46" s="256">
        <f t="shared" ref="J46:J51" si="27">H46/H$40*100</f>
        <v>110.01220084467387</v>
      </c>
      <c r="K46" s="12"/>
      <c r="L46" s="12"/>
      <c r="M46" s="12"/>
    </row>
    <row r="47" spans="1:13" ht="16.5" hidden="1" customHeight="1" x14ac:dyDescent="0.2">
      <c r="A47" s="262" t="s">
        <v>118</v>
      </c>
      <c r="B47" s="263">
        <v>3758.33</v>
      </c>
      <c r="C47" s="264">
        <f t="shared" si="23"/>
        <v>98.673874460465655</v>
      </c>
      <c r="D47" s="265">
        <f t="shared" si="25"/>
        <v>107.86161175525197</v>
      </c>
      <c r="E47" s="266">
        <v>2617.46</v>
      </c>
      <c r="F47" s="264">
        <f>E47/E46*100</f>
        <v>102.68656482200724</v>
      </c>
      <c r="G47" s="267">
        <f t="shared" si="26"/>
        <v>113.89025467424932</v>
      </c>
      <c r="H47" s="263">
        <v>2354.6</v>
      </c>
      <c r="I47" s="264">
        <f t="shared" si="24"/>
        <v>100.4367929840127</v>
      </c>
      <c r="J47" s="265">
        <f t="shared" si="27"/>
        <v>110.49272641952135</v>
      </c>
      <c r="K47" s="12"/>
      <c r="L47" s="12"/>
      <c r="M47" s="12"/>
    </row>
    <row r="48" spans="1:13" ht="16.5" hidden="1" customHeight="1" x14ac:dyDescent="0.2">
      <c r="A48" s="262" t="s">
        <v>126</v>
      </c>
      <c r="B48" s="263">
        <v>3877.71</v>
      </c>
      <c r="C48" s="264">
        <f t="shared" si="23"/>
        <v>103.17641079947744</v>
      </c>
      <c r="D48" s="265">
        <f t="shared" si="25"/>
        <v>111.28773963953623</v>
      </c>
      <c r="E48" s="266">
        <v>2590.12</v>
      </c>
      <c r="F48" s="264">
        <f>E48/E47*100</f>
        <v>98.955475919402772</v>
      </c>
      <c r="G48" s="267">
        <f t="shared" si="26"/>
        <v>112.70064353872327</v>
      </c>
      <c r="H48" s="263">
        <v>2371.96</v>
      </c>
      <c r="I48" s="264">
        <f t="shared" si="24"/>
        <v>100.7372802174467</v>
      </c>
      <c r="J48" s="265">
        <f t="shared" si="27"/>
        <v>111.30736743312998</v>
      </c>
      <c r="K48" s="12"/>
      <c r="L48" s="12"/>
      <c r="M48" s="12"/>
    </row>
    <row r="49" spans="1:13" ht="16.5" hidden="1" customHeight="1" x14ac:dyDescent="0.2">
      <c r="A49" s="262" t="s">
        <v>132</v>
      </c>
      <c r="B49" s="263">
        <v>3758.21</v>
      </c>
      <c r="C49" s="264">
        <f t="shared" si="23"/>
        <v>96.918284245082802</v>
      </c>
      <c r="D49" s="265">
        <f t="shared" si="25"/>
        <v>107.85816783377338</v>
      </c>
      <c r="E49" s="266">
        <v>2496.67</v>
      </c>
      <c r="F49" s="264">
        <f>E49/E48*100</f>
        <v>96.392059055178919</v>
      </c>
      <c r="G49" s="267">
        <f t="shared" si="26"/>
        <v>108.63447087541283</v>
      </c>
      <c r="H49" s="263">
        <v>2442.54</v>
      </c>
      <c r="I49" s="264">
        <f t="shared" si="24"/>
        <v>102.97559823943068</v>
      </c>
      <c r="J49" s="265">
        <f t="shared" si="27"/>
        <v>114.61942749882684</v>
      </c>
      <c r="K49" s="12"/>
      <c r="L49" s="12"/>
      <c r="M49" s="12"/>
    </row>
    <row r="50" spans="1:13" ht="16.5" hidden="1" customHeight="1" x14ac:dyDescent="0.2">
      <c r="A50" s="262" t="s">
        <v>133</v>
      </c>
      <c r="B50" s="263">
        <v>3894.63</v>
      </c>
      <c r="C50" s="264">
        <f>B50/B49*100</f>
        <v>103.62991956277057</v>
      </c>
      <c r="D50" s="265">
        <f t="shared" si="25"/>
        <v>111.77333256801745</v>
      </c>
      <c r="E50" s="266">
        <v>2539.16</v>
      </c>
      <c r="F50" s="264">
        <f>E50/E49*100</f>
        <v>101.70186688669307</v>
      </c>
      <c r="G50" s="267">
        <f t="shared" si="26"/>
        <v>110.48328496277568</v>
      </c>
      <c r="H50" s="263">
        <v>2464.96</v>
      </c>
      <c r="I50" s="264">
        <f>H50/H49*100</f>
        <v>100.91789694334588</v>
      </c>
      <c r="J50" s="265">
        <f t="shared" si="27"/>
        <v>115.67151572031911</v>
      </c>
      <c r="K50" s="12"/>
      <c r="L50" s="12"/>
      <c r="M50" s="12"/>
    </row>
    <row r="51" spans="1:13" ht="1.5" hidden="1" customHeight="1" x14ac:dyDescent="0.2">
      <c r="A51" s="262" t="s">
        <v>138</v>
      </c>
      <c r="B51" s="263">
        <v>3912.55</v>
      </c>
      <c r="C51" s="264">
        <f>B51/B50*100</f>
        <v>100.46012073033896</v>
      </c>
      <c r="D51" s="265">
        <f t="shared" si="25"/>
        <v>112.2876248421536</v>
      </c>
      <c r="E51" s="266">
        <v>2618.0300000000002</v>
      </c>
      <c r="F51" s="264">
        <f>E51/E50*100</f>
        <v>103.10614533940358</v>
      </c>
      <c r="G51" s="267">
        <f t="shared" si="26"/>
        <v>113.91505636946695</v>
      </c>
      <c r="H51" s="263">
        <v>2519.35</v>
      </c>
      <c r="I51" s="264">
        <f>H51/H50*100</f>
        <v>102.20652667791769</v>
      </c>
      <c r="J51" s="265">
        <f t="shared" si="27"/>
        <v>118.22383857343969</v>
      </c>
      <c r="K51" s="12"/>
      <c r="L51" s="12"/>
      <c r="M51" s="12"/>
    </row>
    <row r="52" spans="1:13" ht="16.5" hidden="1" customHeight="1" thickBot="1" x14ac:dyDescent="0.25">
      <c r="A52" s="268" t="s">
        <v>354</v>
      </c>
      <c r="B52" s="269">
        <v>4663.51</v>
      </c>
      <c r="C52" s="270">
        <v>98.945726894678785</v>
      </c>
      <c r="D52" s="271">
        <v>104.97088462568681</v>
      </c>
      <c r="E52" s="269">
        <v>3171.84</v>
      </c>
      <c r="F52" s="270">
        <v>101.01755157027794</v>
      </c>
      <c r="G52" s="271">
        <v>104.26755905615349</v>
      </c>
      <c r="H52" s="269">
        <v>2871.48</v>
      </c>
      <c r="I52" s="270">
        <v>101.24213309828119</v>
      </c>
      <c r="J52" s="271">
        <v>110.06309075716574</v>
      </c>
      <c r="K52" s="12"/>
      <c r="L52" s="12"/>
      <c r="M52" s="12"/>
    </row>
    <row r="53" spans="1:13" ht="16.5" hidden="1" customHeight="1" thickBot="1" x14ac:dyDescent="0.25">
      <c r="A53" s="823" t="s">
        <v>360</v>
      </c>
      <c r="B53" s="824"/>
      <c r="C53" s="824"/>
      <c r="D53" s="824"/>
      <c r="E53" s="824"/>
      <c r="F53" s="824"/>
      <c r="G53" s="824"/>
      <c r="H53" s="824"/>
      <c r="I53" s="824"/>
      <c r="J53" s="825"/>
      <c r="K53" s="12"/>
      <c r="L53" s="12"/>
      <c r="M53" s="12"/>
    </row>
    <row r="54" spans="1:13" ht="15.75" hidden="1" customHeight="1" x14ac:dyDescent="0.2">
      <c r="A54" s="272" t="s">
        <v>9</v>
      </c>
      <c r="B54" s="273">
        <v>4636.76</v>
      </c>
      <c r="C54" s="252">
        <f>B54/B52*100</f>
        <v>99.426397713310365</v>
      </c>
      <c r="D54" s="253">
        <f>B54/B$52*100</f>
        <v>99.426397713310365</v>
      </c>
      <c r="E54" s="273">
        <v>3230.64</v>
      </c>
      <c r="F54" s="252">
        <f>E54/E52*100</f>
        <v>101.85381355932202</v>
      </c>
      <c r="G54" s="253">
        <f t="shared" ref="G54:G61" si="28">E54/E$52*100</f>
        <v>101.85381355932202</v>
      </c>
      <c r="H54" s="273">
        <v>2922.88</v>
      </c>
      <c r="I54" s="252">
        <f>H54/H52*100</f>
        <v>101.79001769122544</v>
      </c>
      <c r="J54" s="253">
        <f t="shared" ref="J54:J61" si="29">H54/H$52*100</f>
        <v>101.79001769122544</v>
      </c>
      <c r="K54" s="12"/>
      <c r="L54" s="12"/>
      <c r="M54" s="12"/>
    </row>
    <row r="55" spans="1:13" ht="17.25" hidden="1" customHeight="1" x14ac:dyDescent="0.2">
      <c r="A55" s="274" t="s">
        <v>10</v>
      </c>
      <c r="B55" s="275">
        <v>4730.58</v>
      </c>
      <c r="C55" s="260">
        <f>B55/B54*100</f>
        <v>102.02339564696037</v>
      </c>
      <c r="D55" s="256">
        <f t="shared" ref="D55:D61" si="30">B55/B$52*100</f>
        <v>101.438187116571</v>
      </c>
      <c r="E55" s="275">
        <v>3288.8</v>
      </c>
      <c r="F55" s="260">
        <f t="shared" ref="F55:F62" si="31">E55/E54*100</f>
        <v>101.80026248668996</v>
      </c>
      <c r="G55" s="256">
        <f t="shared" si="28"/>
        <v>103.68744955609361</v>
      </c>
      <c r="H55" s="275">
        <v>2998.3</v>
      </c>
      <c r="I55" s="260">
        <f t="shared" ref="I55:I62" si="32">H55/H54*100</f>
        <v>102.58033172761112</v>
      </c>
      <c r="J55" s="256">
        <f t="shared" si="29"/>
        <v>104.41653781325311</v>
      </c>
      <c r="K55" s="12"/>
      <c r="L55" s="12"/>
      <c r="M55" s="12"/>
    </row>
    <row r="56" spans="1:13" ht="17.25" hidden="1" customHeight="1" x14ac:dyDescent="0.2">
      <c r="A56" s="276" t="s">
        <v>11</v>
      </c>
      <c r="B56" s="277">
        <v>4763.34</v>
      </c>
      <c r="C56" s="264">
        <f t="shared" ref="C56:C62" si="33">B56/B55*100</f>
        <v>100.69251550549826</v>
      </c>
      <c r="D56" s="265">
        <f t="shared" si="30"/>
        <v>102.14066229084959</v>
      </c>
      <c r="E56" s="277">
        <v>3388</v>
      </c>
      <c r="F56" s="264">
        <f t="shared" si="31"/>
        <v>103.0162977377767</v>
      </c>
      <c r="G56" s="265">
        <f t="shared" si="28"/>
        <v>106.81497175141243</v>
      </c>
      <c r="H56" s="277">
        <v>3080.4</v>
      </c>
      <c r="I56" s="264">
        <f t="shared" si="32"/>
        <v>102.73821832371677</v>
      </c>
      <c r="J56" s="265">
        <f t="shared" si="29"/>
        <v>107.27569058464626</v>
      </c>
      <c r="K56" s="12"/>
      <c r="L56" s="12"/>
      <c r="M56" s="12"/>
    </row>
    <row r="57" spans="1:13" ht="17.25" hidden="1" customHeight="1" x14ac:dyDescent="0.2">
      <c r="A57" s="276" t="s">
        <v>12</v>
      </c>
      <c r="B57" s="277">
        <v>4923.8</v>
      </c>
      <c r="C57" s="264">
        <f t="shared" si="33"/>
        <v>103.3686446904903</v>
      </c>
      <c r="D57" s="265">
        <f t="shared" si="30"/>
        <v>105.58141828794191</v>
      </c>
      <c r="E57" s="277">
        <v>3444.6</v>
      </c>
      <c r="F57" s="264">
        <f t="shared" si="31"/>
        <v>101.67060212514758</v>
      </c>
      <c r="G57" s="265">
        <f t="shared" si="28"/>
        <v>108.5994249394673</v>
      </c>
      <c r="H57" s="277">
        <v>3137.5</v>
      </c>
      <c r="I57" s="264">
        <f t="shared" si="32"/>
        <v>101.85365536943254</v>
      </c>
      <c r="J57" s="265">
        <f t="shared" si="29"/>
        <v>109.26421218326439</v>
      </c>
      <c r="K57" s="12"/>
      <c r="L57" s="12"/>
      <c r="M57" s="12"/>
    </row>
    <row r="58" spans="1:13" ht="18.75" hidden="1" customHeight="1" x14ac:dyDescent="0.2">
      <c r="A58" s="276" t="s">
        <v>13</v>
      </c>
      <c r="B58" s="277">
        <v>5473.72</v>
      </c>
      <c r="C58" s="264">
        <f t="shared" si="33"/>
        <v>111.16860961046346</v>
      </c>
      <c r="D58" s="265">
        <f t="shared" si="30"/>
        <v>117.37339471771261</v>
      </c>
      <c r="E58" s="277">
        <v>3637</v>
      </c>
      <c r="F58" s="264">
        <f t="shared" si="31"/>
        <v>105.58555420077805</v>
      </c>
      <c r="G58" s="265">
        <f t="shared" si="28"/>
        <v>114.66530468119451</v>
      </c>
      <c r="H58" s="277">
        <v>3235.71</v>
      </c>
      <c r="I58" s="264">
        <f t="shared" si="32"/>
        <v>103.13019920318725</v>
      </c>
      <c r="J58" s="265">
        <f t="shared" si="29"/>
        <v>112.68439968239375</v>
      </c>
      <c r="K58" s="12"/>
      <c r="L58" s="12"/>
      <c r="M58" s="12"/>
    </row>
    <row r="59" spans="1:13" hidden="1" x14ac:dyDescent="0.2">
      <c r="A59" s="276" t="s">
        <v>14</v>
      </c>
      <c r="B59" s="277">
        <v>4886.84</v>
      </c>
      <c r="C59" s="264">
        <f t="shared" si="33"/>
        <v>89.278223950074178</v>
      </c>
      <c r="D59" s="265">
        <f t="shared" si="30"/>
        <v>104.78888219388401</v>
      </c>
      <c r="E59" s="277">
        <v>3571.24</v>
      </c>
      <c r="F59" s="264">
        <f t="shared" si="31"/>
        <v>98.191916414627428</v>
      </c>
      <c r="G59" s="265">
        <f t="shared" si="28"/>
        <v>112.59206012913639</v>
      </c>
      <c r="H59" s="277">
        <v>3281.88</v>
      </c>
      <c r="I59" s="264">
        <f t="shared" si="32"/>
        <v>101.42688930713817</v>
      </c>
      <c r="J59" s="265">
        <f t="shared" si="29"/>
        <v>114.29228133227465</v>
      </c>
      <c r="K59" s="12"/>
      <c r="L59" s="12"/>
      <c r="M59" s="12"/>
    </row>
    <row r="60" spans="1:13" hidden="1" x14ac:dyDescent="0.2">
      <c r="A60" s="276" t="s">
        <v>118</v>
      </c>
      <c r="B60" s="277">
        <v>4926.45</v>
      </c>
      <c r="C60" s="264">
        <f t="shared" si="33"/>
        <v>100.81054423717575</v>
      </c>
      <c r="D60" s="265">
        <f t="shared" si="30"/>
        <v>105.63824243970743</v>
      </c>
      <c r="E60" s="277">
        <v>3592.64</v>
      </c>
      <c r="F60" s="264">
        <f t="shared" si="31"/>
        <v>100.59923163943057</v>
      </c>
      <c r="G60" s="265">
        <f t="shared" si="28"/>
        <v>113.26674737691687</v>
      </c>
      <c r="H60" s="277">
        <v>3180.11</v>
      </c>
      <c r="I60" s="264">
        <f t="shared" si="32"/>
        <v>96.899033480809777</v>
      </c>
      <c r="J60" s="265">
        <f t="shared" si="29"/>
        <v>110.74811595414211</v>
      </c>
      <c r="K60" s="12"/>
      <c r="L60" s="12"/>
      <c r="M60" s="12"/>
    </row>
    <row r="61" spans="1:13" hidden="1" x14ac:dyDescent="0.2">
      <c r="A61" s="274" t="s">
        <v>126</v>
      </c>
      <c r="B61" s="275">
        <v>4913.3500000000004</v>
      </c>
      <c r="C61" s="260">
        <f>B61/B60*100</f>
        <v>99.73408844096663</v>
      </c>
      <c r="D61" s="256">
        <f t="shared" si="30"/>
        <v>105.35733814230055</v>
      </c>
      <c r="E61" s="275">
        <v>3552.92</v>
      </c>
      <c r="F61" s="260">
        <f>E61/E60*100</f>
        <v>98.894406341854463</v>
      </c>
      <c r="G61" s="256">
        <f t="shared" si="28"/>
        <v>112.01447740112994</v>
      </c>
      <c r="H61" s="275">
        <v>3017.5</v>
      </c>
      <c r="I61" s="260">
        <f>H61/H60*100</f>
        <v>94.886654864139913</v>
      </c>
      <c r="J61" s="256">
        <f t="shared" si="29"/>
        <v>105.08518255394431</v>
      </c>
      <c r="K61" s="12"/>
      <c r="L61" s="12"/>
      <c r="M61" s="12"/>
    </row>
    <row r="62" spans="1:13" ht="17.25" hidden="1" customHeight="1" x14ac:dyDescent="0.2">
      <c r="A62" s="274" t="s">
        <v>132</v>
      </c>
      <c r="B62" s="275">
        <v>4746.9399999999996</v>
      </c>
      <c r="C62" s="260">
        <f t="shared" si="33"/>
        <v>96.613105111583735</v>
      </c>
      <c r="D62" s="256">
        <f>B62/B$52*100</f>
        <v>101.78899584218752</v>
      </c>
      <c r="E62" s="275">
        <v>3429.76</v>
      </c>
      <c r="F62" s="260">
        <f t="shared" si="31"/>
        <v>96.533555498012902</v>
      </c>
      <c r="G62" s="256">
        <f>E62/E$52*100</f>
        <v>108.13155770782889</v>
      </c>
      <c r="H62" s="275">
        <v>2996.05</v>
      </c>
      <c r="I62" s="260">
        <f t="shared" si="32"/>
        <v>99.289146644573322</v>
      </c>
      <c r="J62" s="256">
        <f>H62/H$52*100</f>
        <v>104.33818100770335</v>
      </c>
      <c r="K62" s="12"/>
      <c r="L62" s="12"/>
      <c r="M62" s="12"/>
    </row>
    <row r="63" spans="1:13" ht="15.75" hidden="1" customHeight="1" x14ac:dyDescent="0.2">
      <c r="A63" s="278" t="s">
        <v>133</v>
      </c>
      <c r="B63" s="279">
        <v>4675.8999999999996</v>
      </c>
      <c r="C63" s="280">
        <f>B63/B62*100</f>
        <v>98.503456963854603</v>
      </c>
      <c r="D63" s="281">
        <f>B63/B$52*100</f>
        <v>100.26567971334894</v>
      </c>
      <c r="E63" s="279">
        <v>3401.8</v>
      </c>
      <c r="F63" s="280">
        <f>E63/E62*100</f>
        <v>99.184782608695656</v>
      </c>
      <c r="G63" s="281">
        <f>E63/E$52*100</f>
        <v>107.25005044390639</v>
      </c>
      <c r="H63" s="279">
        <v>3043.7</v>
      </c>
      <c r="I63" s="280">
        <f>H63/H62*100</f>
        <v>101.59042739607149</v>
      </c>
      <c r="J63" s="281">
        <f>H63/H$52*100</f>
        <v>105.99760402301253</v>
      </c>
      <c r="K63" s="12"/>
      <c r="L63" s="12"/>
      <c r="M63" s="12"/>
    </row>
    <row r="64" spans="1:13" ht="15.75" hidden="1" customHeight="1" x14ac:dyDescent="0.2">
      <c r="A64" s="276" t="s">
        <v>138</v>
      </c>
      <c r="B64" s="277">
        <v>4645.1000000000004</v>
      </c>
      <c r="C64" s="264">
        <f>B64/B63*100</f>
        <v>99.341303278513237</v>
      </c>
      <c r="D64" s="265">
        <f>B64/B$52*100</f>
        <v>99.605232968300712</v>
      </c>
      <c r="E64" s="277">
        <v>3472.7</v>
      </c>
      <c r="F64" s="264">
        <f>E64/E63*100</f>
        <v>102.08419072255863</v>
      </c>
      <c r="G64" s="265">
        <f>E64/E$52*100</f>
        <v>109.48534604519773</v>
      </c>
      <c r="H64" s="277">
        <v>3139.4</v>
      </c>
      <c r="I64" s="264">
        <f>H64/H63*100</f>
        <v>103.14419949403688</v>
      </c>
      <c r="J64" s="265">
        <f>H64/H$52*100</f>
        <v>109.33038015239529</v>
      </c>
      <c r="K64" s="12"/>
      <c r="L64" s="12"/>
      <c r="M64" s="12"/>
    </row>
    <row r="65" spans="1:14" ht="16.5" customHeight="1" thickBot="1" x14ac:dyDescent="0.25">
      <c r="A65" s="554" t="s">
        <v>426</v>
      </c>
      <c r="B65" s="555">
        <v>4758.3999999999996</v>
      </c>
      <c r="C65" s="556">
        <f>B65/B64*100</f>
        <v>102.43912940517963</v>
      </c>
      <c r="D65" s="557">
        <f>B65/B$52*100</f>
        <v>102.0347334947282</v>
      </c>
      <c r="E65" s="555">
        <v>3603.54</v>
      </c>
      <c r="F65" s="556">
        <f>E65/E64*100</f>
        <v>103.76767356811702</v>
      </c>
      <c r="G65" s="557">
        <f>E65/E$52*100</f>
        <v>113.61039648910412</v>
      </c>
      <c r="H65" s="555">
        <v>3297.89</v>
      </c>
      <c r="I65" s="556">
        <f>H65/H64*100</f>
        <v>105.04841689494808</v>
      </c>
      <c r="J65" s="557">
        <f>H65/H$52*100</f>
        <v>114.84983353531976</v>
      </c>
      <c r="K65" s="12"/>
      <c r="L65" s="12"/>
      <c r="M65" s="12"/>
    </row>
    <row r="66" spans="1:14" ht="16.5" customHeight="1" thickBot="1" x14ac:dyDescent="0.25">
      <c r="A66" s="828" t="s">
        <v>430</v>
      </c>
      <c r="B66" s="829"/>
      <c r="C66" s="829"/>
      <c r="D66" s="829"/>
      <c r="E66" s="829"/>
      <c r="F66" s="829"/>
      <c r="G66" s="829"/>
      <c r="H66" s="829"/>
      <c r="I66" s="829"/>
      <c r="J66" s="830"/>
      <c r="K66" s="12"/>
      <c r="L66" s="12"/>
      <c r="M66" s="12"/>
    </row>
    <row r="67" spans="1:14" ht="16.5" customHeight="1" x14ac:dyDescent="0.2">
      <c r="A67" s="558" t="s">
        <v>9</v>
      </c>
      <c r="B67" s="559">
        <v>5223.7700000000004</v>
      </c>
      <c r="C67" s="560">
        <f>B67/B65*100</f>
        <v>109.77996805648959</v>
      </c>
      <c r="D67" s="561">
        <f>B67/B$65*100</f>
        <v>109.77996805648959</v>
      </c>
      <c r="E67" s="559">
        <v>3900.95</v>
      </c>
      <c r="F67" s="560">
        <f>E67/E65*100</f>
        <v>108.25327317027144</v>
      </c>
      <c r="G67" s="561">
        <f>E67/E$65*100</f>
        <v>108.25327317027144</v>
      </c>
      <c r="H67" s="559">
        <v>3592.51</v>
      </c>
      <c r="I67" s="560">
        <f>H67/H65*100</f>
        <v>108.93359087173921</v>
      </c>
      <c r="J67" s="561">
        <f>H67/H$65*100</f>
        <v>108.93359087173921</v>
      </c>
      <c r="K67" s="12"/>
      <c r="L67" s="12"/>
      <c r="M67" s="12"/>
    </row>
    <row r="68" spans="1:14" ht="16.5" customHeight="1" x14ac:dyDescent="0.2">
      <c r="A68" s="562" t="s">
        <v>10</v>
      </c>
      <c r="B68" s="563">
        <v>5449.3</v>
      </c>
      <c r="C68" s="564">
        <f>B68/B67*100</f>
        <v>104.31737997653035</v>
      </c>
      <c r="D68" s="565">
        <f>B68/B$65*100</f>
        <v>114.51958641560189</v>
      </c>
      <c r="E68" s="563">
        <v>4060.44</v>
      </c>
      <c r="F68" s="564">
        <f>E68/E67*100</f>
        <v>104.08849126494827</v>
      </c>
      <c r="G68" s="565">
        <f>E68/E$65*100</f>
        <v>112.67919878785861</v>
      </c>
      <c r="H68" s="563">
        <v>3730.03</v>
      </c>
      <c r="I68" s="564">
        <f>H68/H67*100</f>
        <v>103.82796429237497</v>
      </c>
      <c r="J68" s="565">
        <f>H68/H$65*100</f>
        <v>113.10352983271123</v>
      </c>
      <c r="K68" s="12"/>
      <c r="L68" s="12"/>
      <c r="M68" s="12"/>
    </row>
    <row r="69" spans="1:14" ht="16.5" customHeight="1" thickBot="1" x14ac:dyDescent="0.25">
      <c r="A69" s="554" t="s">
        <v>11</v>
      </c>
      <c r="B69" s="555">
        <v>5698.93</v>
      </c>
      <c r="C69" s="556">
        <f>B69/B68*100</f>
        <v>104.58095535206357</v>
      </c>
      <c r="D69" s="557">
        <f>B69/B$65*100</f>
        <v>119.76567753866847</v>
      </c>
      <c r="E69" s="555">
        <v>4141.03</v>
      </c>
      <c r="F69" s="556">
        <f>E69/E68*100</f>
        <v>101.98476027228575</v>
      </c>
      <c r="G69" s="557">
        <f>E69/E$65*100</f>
        <v>114.91561076052992</v>
      </c>
      <c r="H69" s="555">
        <v>3774.34</v>
      </c>
      <c r="I69" s="556">
        <f>H69/H68*100</f>
        <v>101.18792610247102</v>
      </c>
      <c r="J69" s="557">
        <f>H69/H$65*100</f>
        <v>114.4471161864101</v>
      </c>
      <c r="K69" s="12"/>
      <c r="L69" s="12"/>
      <c r="M69" s="12"/>
    </row>
    <row r="70" spans="1:14" ht="22.5" customHeight="1" x14ac:dyDescent="0.2">
      <c r="A70" s="827" t="s">
        <v>365</v>
      </c>
      <c r="B70" s="827"/>
      <c r="C70" s="827"/>
      <c r="D70" s="827"/>
      <c r="E70" s="827"/>
      <c r="F70" s="827"/>
      <c r="G70" s="827"/>
      <c r="H70" s="827"/>
      <c r="I70" s="827"/>
      <c r="J70" s="827"/>
      <c r="K70" s="12"/>
      <c r="L70" s="12"/>
      <c r="M70" s="12"/>
    </row>
    <row r="71" spans="1:14" ht="9.75" customHeight="1" x14ac:dyDescent="0.2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2"/>
      <c r="L71" s="12"/>
      <c r="M71" s="12"/>
    </row>
    <row r="72" spans="1:14" ht="24" customHeight="1" x14ac:dyDescent="0.3">
      <c r="A72" s="826" t="s">
        <v>534</v>
      </c>
      <c r="B72" s="826"/>
      <c r="C72" s="826"/>
      <c r="D72" s="826"/>
      <c r="E72" s="826"/>
      <c r="F72" s="826"/>
      <c r="G72" s="826"/>
      <c r="H72" s="826"/>
      <c r="I72" s="826"/>
      <c r="J72" s="826"/>
      <c r="K72" s="154"/>
    </row>
    <row r="73" spans="1:14" ht="6" customHeight="1" x14ac:dyDescent="0.25">
      <c r="A73" s="14"/>
      <c r="B73" s="14"/>
      <c r="C73" s="14"/>
      <c r="D73" s="14"/>
      <c r="E73" s="14"/>
      <c r="F73" s="14"/>
      <c r="G73" s="14"/>
      <c r="H73" s="17"/>
      <c r="I73" s="17"/>
      <c r="J73" s="17"/>
    </row>
    <row r="75" spans="1:14" x14ac:dyDescent="0.25">
      <c r="N75" s="33"/>
    </row>
    <row r="76" spans="1:14" x14ac:dyDescent="0.25">
      <c r="N76" s="33"/>
    </row>
    <row r="77" spans="1:14" x14ac:dyDescent="0.25">
      <c r="N77" s="33"/>
    </row>
    <row r="78" spans="1:14" x14ac:dyDescent="0.25">
      <c r="N78" s="33"/>
    </row>
    <row r="79" spans="1:14" x14ac:dyDescent="0.25">
      <c r="N79" s="33"/>
    </row>
    <row r="80" spans="1:14" x14ac:dyDescent="0.25">
      <c r="N80" s="33"/>
    </row>
    <row r="81" spans="13:14" x14ac:dyDescent="0.25">
      <c r="M81" s="33"/>
      <c r="N81" s="33"/>
    </row>
    <row r="82" spans="13:14" x14ac:dyDescent="0.25">
      <c r="M82" s="33"/>
      <c r="N82" s="33"/>
    </row>
    <row r="83" spans="13:14" x14ac:dyDescent="0.25">
      <c r="M83" s="33"/>
      <c r="N83" s="33"/>
    </row>
    <row r="84" spans="13:14" x14ac:dyDescent="0.25">
      <c r="M84" s="33"/>
      <c r="N84" s="33"/>
    </row>
    <row r="85" spans="13:14" x14ac:dyDescent="0.25">
      <c r="M85" s="33"/>
      <c r="N85" s="33"/>
    </row>
    <row r="86" spans="13:14" x14ac:dyDescent="0.25">
      <c r="M86" s="33"/>
      <c r="N86" s="33"/>
    </row>
    <row r="87" spans="13:14" x14ac:dyDescent="0.25">
      <c r="M87" s="33"/>
      <c r="N87" s="33"/>
    </row>
    <row r="88" spans="13:14" x14ac:dyDescent="0.25">
      <c r="M88" s="33"/>
      <c r="N88" s="33"/>
    </row>
    <row r="89" spans="13:14" x14ac:dyDescent="0.25">
      <c r="M89" s="33"/>
    </row>
    <row r="90" spans="13:14" x14ac:dyDescent="0.25">
      <c r="M90" s="33"/>
    </row>
    <row r="91" spans="13:14" x14ac:dyDescent="0.25">
      <c r="M91" s="33"/>
    </row>
    <row r="92" spans="13:14" x14ac:dyDescent="0.25">
      <c r="M92" s="33"/>
    </row>
    <row r="93" spans="13:14" x14ac:dyDescent="0.25">
      <c r="M93" s="33"/>
    </row>
    <row r="94" spans="13:14" x14ac:dyDescent="0.25">
      <c r="M94" s="33"/>
    </row>
  </sheetData>
  <mergeCells count="18">
    <mergeCell ref="H3:H4"/>
    <mergeCell ref="I3:I4"/>
    <mergeCell ref="A53:J53"/>
    <mergeCell ref="A72:J72"/>
    <mergeCell ref="A70:J70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9"/>
  <sheetViews>
    <sheetView view="pageBreakPreview" zoomScale="80" zoomScaleNormal="100" zoomScaleSheetLayoutView="80" workbookViewId="0">
      <selection activeCell="K68" sqref="K68"/>
    </sheetView>
  </sheetViews>
  <sheetFormatPr defaultColWidth="5.7109375" defaultRowHeight="16.5" x14ac:dyDescent="0.25"/>
  <cols>
    <col min="1" max="1" width="5.7109375" style="106" customWidth="1"/>
    <col min="2" max="2" width="112.5703125" style="107" customWidth="1"/>
    <col min="3" max="3" width="10.140625" style="107" bestFit="1" customWidth="1"/>
    <col min="4" max="4" width="18.85546875" style="107" customWidth="1"/>
    <col min="5" max="5" width="19" style="109" customWidth="1"/>
    <col min="6" max="6" width="19.5703125" style="106" customWidth="1"/>
    <col min="7" max="7" width="16.7109375" style="107" customWidth="1"/>
    <col min="8" max="255" width="9.140625" style="107" customWidth="1"/>
    <col min="256" max="256" width="5.7109375" style="107"/>
    <col min="257" max="257" width="5.7109375" style="107" customWidth="1"/>
    <col min="258" max="258" width="112.5703125" style="107" customWidth="1"/>
    <col min="259" max="259" width="10.140625" style="107" bestFit="1" customWidth="1"/>
    <col min="260" max="260" width="18.85546875" style="107" customWidth="1"/>
    <col min="261" max="261" width="19" style="107" customWidth="1"/>
    <col min="262" max="262" width="19.5703125" style="107" customWidth="1"/>
    <col min="263" max="263" width="16.7109375" style="107" customWidth="1"/>
    <col min="264" max="511" width="9.140625" style="107" customWidth="1"/>
    <col min="512" max="512" width="5.7109375" style="107"/>
    <col min="513" max="513" width="5.7109375" style="107" customWidth="1"/>
    <col min="514" max="514" width="112.5703125" style="107" customWidth="1"/>
    <col min="515" max="515" width="10.140625" style="107" bestFit="1" customWidth="1"/>
    <col min="516" max="516" width="18.85546875" style="107" customWidth="1"/>
    <col min="517" max="517" width="19" style="107" customWidth="1"/>
    <col min="518" max="518" width="19.5703125" style="107" customWidth="1"/>
    <col min="519" max="519" width="16.7109375" style="107" customWidth="1"/>
    <col min="520" max="767" width="9.140625" style="107" customWidth="1"/>
    <col min="768" max="768" width="5.7109375" style="107"/>
    <col min="769" max="769" width="5.7109375" style="107" customWidth="1"/>
    <col min="770" max="770" width="112.5703125" style="107" customWidth="1"/>
    <col min="771" max="771" width="10.140625" style="107" bestFit="1" customWidth="1"/>
    <col min="772" max="772" width="18.85546875" style="107" customWidth="1"/>
    <col min="773" max="773" width="19" style="107" customWidth="1"/>
    <col min="774" max="774" width="19.5703125" style="107" customWidth="1"/>
    <col min="775" max="775" width="16.7109375" style="107" customWidth="1"/>
    <col min="776" max="1023" width="9.140625" style="107" customWidth="1"/>
    <col min="1024" max="1024" width="5.7109375" style="107"/>
    <col min="1025" max="1025" width="5.7109375" style="107" customWidth="1"/>
    <col min="1026" max="1026" width="112.5703125" style="107" customWidth="1"/>
    <col min="1027" max="1027" width="10.140625" style="107" bestFit="1" customWidth="1"/>
    <col min="1028" max="1028" width="18.85546875" style="107" customWidth="1"/>
    <col min="1029" max="1029" width="19" style="107" customWidth="1"/>
    <col min="1030" max="1030" width="19.5703125" style="107" customWidth="1"/>
    <col min="1031" max="1031" width="16.7109375" style="107" customWidth="1"/>
    <col min="1032" max="1279" width="9.140625" style="107" customWidth="1"/>
    <col min="1280" max="1280" width="5.7109375" style="107"/>
    <col min="1281" max="1281" width="5.7109375" style="107" customWidth="1"/>
    <col min="1282" max="1282" width="112.5703125" style="107" customWidth="1"/>
    <col min="1283" max="1283" width="10.140625" style="107" bestFit="1" customWidth="1"/>
    <col min="1284" max="1284" width="18.85546875" style="107" customWidth="1"/>
    <col min="1285" max="1285" width="19" style="107" customWidth="1"/>
    <col min="1286" max="1286" width="19.5703125" style="107" customWidth="1"/>
    <col min="1287" max="1287" width="16.7109375" style="107" customWidth="1"/>
    <col min="1288" max="1535" width="9.140625" style="107" customWidth="1"/>
    <col min="1536" max="1536" width="5.7109375" style="107"/>
    <col min="1537" max="1537" width="5.7109375" style="107" customWidth="1"/>
    <col min="1538" max="1538" width="112.5703125" style="107" customWidth="1"/>
    <col min="1539" max="1539" width="10.140625" style="107" bestFit="1" customWidth="1"/>
    <col min="1540" max="1540" width="18.85546875" style="107" customWidth="1"/>
    <col min="1541" max="1541" width="19" style="107" customWidth="1"/>
    <col min="1542" max="1542" width="19.5703125" style="107" customWidth="1"/>
    <col min="1543" max="1543" width="16.7109375" style="107" customWidth="1"/>
    <col min="1544" max="1791" width="9.140625" style="107" customWidth="1"/>
    <col min="1792" max="1792" width="5.7109375" style="107"/>
    <col min="1793" max="1793" width="5.7109375" style="107" customWidth="1"/>
    <col min="1794" max="1794" width="112.5703125" style="107" customWidth="1"/>
    <col min="1795" max="1795" width="10.140625" style="107" bestFit="1" customWidth="1"/>
    <col min="1796" max="1796" width="18.85546875" style="107" customWidth="1"/>
    <col min="1797" max="1797" width="19" style="107" customWidth="1"/>
    <col min="1798" max="1798" width="19.5703125" style="107" customWidth="1"/>
    <col min="1799" max="1799" width="16.7109375" style="107" customWidth="1"/>
    <col min="1800" max="2047" width="9.140625" style="107" customWidth="1"/>
    <col min="2048" max="2048" width="5.7109375" style="107"/>
    <col min="2049" max="2049" width="5.7109375" style="107" customWidth="1"/>
    <col min="2050" max="2050" width="112.5703125" style="107" customWidth="1"/>
    <col min="2051" max="2051" width="10.140625" style="107" bestFit="1" customWidth="1"/>
    <col min="2052" max="2052" width="18.85546875" style="107" customWidth="1"/>
    <col min="2053" max="2053" width="19" style="107" customWidth="1"/>
    <col min="2054" max="2054" width="19.5703125" style="107" customWidth="1"/>
    <col min="2055" max="2055" width="16.7109375" style="107" customWidth="1"/>
    <col min="2056" max="2303" width="9.140625" style="107" customWidth="1"/>
    <col min="2304" max="2304" width="5.7109375" style="107"/>
    <col min="2305" max="2305" width="5.7109375" style="107" customWidth="1"/>
    <col min="2306" max="2306" width="112.5703125" style="107" customWidth="1"/>
    <col min="2307" max="2307" width="10.140625" style="107" bestFit="1" customWidth="1"/>
    <col min="2308" max="2308" width="18.85546875" style="107" customWidth="1"/>
    <col min="2309" max="2309" width="19" style="107" customWidth="1"/>
    <col min="2310" max="2310" width="19.5703125" style="107" customWidth="1"/>
    <col min="2311" max="2311" width="16.7109375" style="107" customWidth="1"/>
    <col min="2312" max="2559" width="9.140625" style="107" customWidth="1"/>
    <col min="2560" max="2560" width="5.7109375" style="107"/>
    <col min="2561" max="2561" width="5.7109375" style="107" customWidth="1"/>
    <col min="2562" max="2562" width="112.5703125" style="107" customWidth="1"/>
    <col min="2563" max="2563" width="10.140625" style="107" bestFit="1" customWidth="1"/>
    <col min="2564" max="2564" width="18.85546875" style="107" customWidth="1"/>
    <col min="2565" max="2565" width="19" style="107" customWidth="1"/>
    <col min="2566" max="2566" width="19.5703125" style="107" customWidth="1"/>
    <col min="2567" max="2567" width="16.7109375" style="107" customWidth="1"/>
    <col min="2568" max="2815" width="9.140625" style="107" customWidth="1"/>
    <col min="2816" max="2816" width="5.7109375" style="107"/>
    <col min="2817" max="2817" width="5.7109375" style="107" customWidth="1"/>
    <col min="2818" max="2818" width="112.5703125" style="107" customWidth="1"/>
    <col min="2819" max="2819" width="10.140625" style="107" bestFit="1" customWidth="1"/>
    <col min="2820" max="2820" width="18.85546875" style="107" customWidth="1"/>
    <col min="2821" max="2821" width="19" style="107" customWidth="1"/>
    <col min="2822" max="2822" width="19.5703125" style="107" customWidth="1"/>
    <col min="2823" max="2823" width="16.7109375" style="107" customWidth="1"/>
    <col min="2824" max="3071" width="9.140625" style="107" customWidth="1"/>
    <col min="3072" max="3072" width="5.7109375" style="107"/>
    <col min="3073" max="3073" width="5.7109375" style="107" customWidth="1"/>
    <col min="3074" max="3074" width="112.5703125" style="107" customWidth="1"/>
    <col min="3075" max="3075" width="10.140625" style="107" bestFit="1" customWidth="1"/>
    <col min="3076" max="3076" width="18.85546875" style="107" customWidth="1"/>
    <col min="3077" max="3077" width="19" style="107" customWidth="1"/>
    <col min="3078" max="3078" width="19.5703125" style="107" customWidth="1"/>
    <col min="3079" max="3079" width="16.7109375" style="107" customWidth="1"/>
    <col min="3080" max="3327" width="9.140625" style="107" customWidth="1"/>
    <col min="3328" max="3328" width="5.7109375" style="107"/>
    <col min="3329" max="3329" width="5.7109375" style="107" customWidth="1"/>
    <col min="3330" max="3330" width="112.5703125" style="107" customWidth="1"/>
    <col min="3331" max="3331" width="10.140625" style="107" bestFit="1" customWidth="1"/>
    <col min="3332" max="3332" width="18.85546875" style="107" customWidth="1"/>
    <col min="3333" max="3333" width="19" style="107" customWidth="1"/>
    <col min="3334" max="3334" width="19.5703125" style="107" customWidth="1"/>
    <col min="3335" max="3335" width="16.7109375" style="107" customWidth="1"/>
    <col min="3336" max="3583" width="9.140625" style="107" customWidth="1"/>
    <col min="3584" max="3584" width="5.7109375" style="107"/>
    <col min="3585" max="3585" width="5.7109375" style="107" customWidth="1"/>
    <col min="3586" max="3586" width="112.5703125" style="107" customWidth="1"/>
    <col min="3587" max="3587" width="10.140625" style="107" bestFit="1" customWidth="1"/>
    <col min="3588" max="3588" width="18.85546875" style="107" customWidth="1"/>
    <col min="3589" max="3589" width="19" style="107" customWidth="1"/>
    <col min="3590" max="3590" width="19.5703125" style="107" customWidth="1"/>
    <col min="3591" max="3591" width="16.7109375" style="107" customWidth="1"/>
    <col min="3592" max="3839" width="9.140625" style="107" customWidth="1"/>
    <col min="3840" max="3840" width="5.7109375" style="107"/>
    <col min="3841" max="3841" width="5.7109375" style="107" customWidth="1"/>
    <col min="3842" max="3842" width="112.5703125" style="107" customWidth="1"/>
    <col min="3843" max="3843" width="10.140625" style="107" bestFit="1" customWidth="1"/>
    <col min="3844" max="3844" width="18.85546875" style="107" customWidth="1"/>
    <col min="3845" max="3845" width="19" style="107" customWidth="1"/>
    <col min="3846" max="3846" width="19.5703125" style="107" customWidth="1"/>
    <col min="3847" max="3847" width="16.7109375" style="107" customWidth="1"/>
    <col min="3848" max="4095" width="9.140625" style="107" customWidth="1"/>
    <col min="4096" max="4096" width="5.7109375" style="107"/>
    <col min="4097" max="4097" width="5.7109375" style="107" customWidth="1"/>
    <col min="4098" max="4098" width="112.5703125" style="107" customWidth="1"/>
    <col min="4099" max="4099" width="10.140625" style="107" bestFit="1" customWidth="1"/>
    <col min="4100" max="4100" width="18.85546875" style="107" customWidth="1"/>
    <col min="4101" max="4101" width="19" style="107" customWidth="1"/>
    <col min="4102" max="4102" width="19.5703125" style="107" customWidth="1"/>
    <col min="4103" max="4103" width="16.7109375" style="107" customWidth="1"/>
    <col min="4104" max="4351" width="9.140625" style="107" customWidth="1"/>
    <col min="4352" max="4352" width="5.7109375" style="107"/>
    <col min="4353" max="4353" width="5.7109375" style="107" customWidth="1"/>
    <col min="4354" max="4354" width="112.5703125" style="107" customWidth="1"/>
    <col min="4355" max="4355" width="10.140625" style="107" bestFit="1" customWidth="1"/>
    <col min="4356" max="4356" width="18.85546875" style="107" customWidth="1"/>
    <col min="4357" max="4357" width="19" style="107" customWidth="1"/>
    <col min="4358" max="4358" width="19.5703125" style="107" customWidth="1"/>
    <col min="4359" max="4359" width="16.7109375" style="107" customWidth="1"/>
    <col min="4360" max="4607" width="9.140625" style="107" customWidth="1"/>
    <col min="4608" max="4608" width="5.7109375" style="107"/>
    <col min="4609" max="4609" width="5.7109375" style="107" customWidth="1"/>
    <col min="4610" max="4610" width="112.5703125" style="107" customWidth="1"/>
    <col min="4611" max="4611" width="10.140625" style="107" bestFit="1" customWidth="1"/>
    <col min="4612" max="4612" width="18.85546875" style="107" customWidth="1"/>
    <col min="4613" max="4613" width="19" style="107" customWidth="1"/>
    <col min="4614" max="4614" width="19.5703125" style="107" customWidth="1"/>
    <col min="4615" max="4615" width="16.7109375" style="107" customWidth="1"/>
    <col min="4616" max="4863" width="9.140625" style="107" customWidth="1"/>
    <col min="4864" max="4864" width="5.7109375" style="107"/>
    <col min="4865" max="4865" width="5.7109375" style="107" customWidth="1"/>
    <col min="4866" max="4866" width="112.5703125" style="107" customWidth="1"/>
    <col min="4867" max="4867" width="10.140625" style="107" bestFit="1" customWidth="1"/>
    <col min="4868" max="4868" width="18.85546875" style="107" customWidth="1"/>
    <col min="4869" max="4869" width="19" style="107" customWidth="1"/>
    <col min="4870" max="4870" width="19.5703125" style="107" customWidth="1"/>
    <col min="4871" max="4871" width="16.7109375" style="107" customWidth="1"/>
    <col min="4872" max="5119" width="9.140625" style="107" customWidth="1"/>
    <col min="5120" max="5120" width="5.7109375" style="107"/>
    <col min="5121" max="5121" width="5.7109375" style="107" customWidth="1"/>
    <col min="5122" max="5122" width="112.5703125" style="107" customWidth="1"/>
    <col min="5123" max="5123" width="10.140625" style="107" bestFit="1" customWidth="1"/>
    <col min="5124" max="5124" width="18.85546875" style="107" customWidth="1"/>
    <col min="5125" max="5125" width="19" style="107" customWidth="1"/>
    <col min="5126" max="5126" width="19.5703125" style="107" customWidth="1"/>
    <col min="5127" max="5127" width="16.7109375" style="107" customWidth="1"/>
    <col min="5128" max="5375" width="9.140625" style="107" customWidth="1"/>
    <col min="5376" max="5376" width="5.7109375" style="107"/>
    <col min="5377" max="5377" width="5.7109375" style="107" customWidth="1"/>
    <col min="5378" max="5378" width="112.5703125" style="107" customWidth="1"/>
    <col min="5379" max="5379" width="10.140625" style="107" bestFit="1" customWidth="1"/>
    <col min="5380" max="5380" width="18.85546875" style="107" customWidth="1"/>
    <col min="5381" max="5381" width="19" style="107" customWidth="1"/>
    <col min="5382" max="5382" width="19.5703125" style="107" customWidth="1"/>
    <col min="5383" max="5383" width="16.7109375" style="107" customWidth="1"/>
    <col min="5384" max="5631" width="9.140625" style="107" customWidth="1"/>
    <col min="5632" max="5632" width="5.7109375" style="107"/>
    <col min="5633" max="5633" width="5.7109375" style="107" customWidth="1"/>
    <col min="5634" max="5634" width="112.5703125" style="107" customWidth="1"/>
    <col min="5635" max="5635" width="10.140625" style="107" bestFit="1" customWidth="1"/>
    <col min="5636" max="5636" width="18.85546875" style="107" customWidth="1"/>
    <col min="5637" max="5637" width="19" style="107" customWidth="1"/>
    <col min="5638" max="5638" width="19.5703125" style="107" customWidth="1"/>
    <col min="5639" max="5639" width="16.7109375" style="107" customWidth="1"/>
    <col min="5640" max="5887" width="9.140625" style="107" customWidth="1"/>
    <col min="5888" max="5888" width="5.7109375" style="107"/>
    <col min="5889" max="5889" width="5.7109375" style="107" customWidth="1"/>
    <col min="5890" max="5890" width="112.5703125" style="107" customWidth="1"/>
    <col min="5891" max="5891" width="10.140625" style="107" bestFit="1" customWidth="1"/>
    <col min="5892" max="5892" width="18.85546875" style="107" customWidth="1"/>
    <col min="5893" max="5893" width="19" style="107" customWidth="1"/>
    <col min="5894" max="5894" width="19.5703125" style="107" customWidth="1"/>
    <col min="5895" max="5895" width="16.7109375" style="107" customWidth="1"/>
    <col min="5896" max="6143" width="9.140625" style="107" customWidth="1"/>
    <col min="6144" max="6144" width="5.7109375" style="107"/>
    <col min="6145" max="6145" width="5.7109375" style="107" customWidth="1"/>
    <col min="6146" max="6146" width="112.5703125" style="107" customWidth="1"/>
    <col min="6147" max="6147" width="10.140625" style="107" bestFit="1" customWidth="1"/>
    <col min="6148" max="6148" width="18.85546875" style="107" customWidth="1"/>
    <col min="6149" max="6149" width="19" style="107" customWidth="1"/>
    <col min="6150" max="6150" width="19.5703125" style="107" customWidth="1"/>
    <col min="6151" max="6151" width="16.7109375" style="107" customWidth="1"/>
    <col min="6152" max="6399" width="9.140625" style="107" customWidth="1"/>
    <col min="6400" max="6400" width="5.7109375" style="107"/>
    <col min="6401" max="6401" width="5.7109375" style="107" customWidth="1"/>
    <col min="6402" max="6402" width="112.5703125" style="107" customWidth="1"/>
    <col min="6403" max="6403" width="10.140625" style="107" bestFit="1" customWidth="1"/>
    <col min="6404" max="6404" width="18.85546875" style="107" customWidth="1"/>
    <col min="6405" max="6405" width="19" style="107" customWidth="1"/>
    <col min="6406" max="6406" width="19.5703125" style="107" customWidth="1"/>
    <col min="6407" max="6407" width="16.7109375" style="107" customWidth="1"/>
    <col min="6408" max="6655" width="9.140625" style="107" customWidth="1"/>
    <col min="6656" max="6656" width="5.7109375" style="107"/>
    <col min="6657" max="6657" width="5.7109375" style="107" customWidth="1"/>
    <col min="6658" max="6658" width="112.5703125" style="107" customWidth="1"/>
    <col min="6659" max="6659" width="10.140625" style="107" bestFit="1" customWidth="1"/>
    <col min="6660" max="6660" width="18.85546875" style="107" customWidth="1"/>
    <col min="6661" max="6661" width="19" style="107" customWidth="1"/>
    <col min="6662" max="6662" width="19.5703125" style="107" customWidth="1"/>
    <col min="6663" max="6663" width="16.7109375" style="107" customWidth="1"/>
    <col min="6664" max="6911" width="9.140625" style="107" customWidth="1"/>
    <col min="6912" max="6912" width="5.7109375" style="107"/>
    <col min="6913" max="6913" width="5.7109375" style="107" customWidth="1"/>
    <col min="6914" max="6914" width="112.5703125" style="107" customWidth="1"/>
    <col min="6915" max="6915" width="10.140625" style="107" bestFit="1" customWidth="1"/>
    <col min="6916" max="6916" width="18.85546875" style="107" customWidth="1"/>
    <col min="6917" max="6917" width="19" style="107" customWidth="1"/>
    <col min="6918" max="6918" width="19.5703125" style="107" customWidth="1"/>
    <col min="6919" max="6919" width="16.7109375" style="107" customWidth="1"/>
    <col min="6920" max="7167" width="9.140625" style="107" customWidth="1"/>
    <col min="7168" max="7168" width="5.7109375" style="107"/>
    <col min="7169" max="7169" width="5.7109375" style="107" customWidth="1"/>
    <col min="7170" max="7170" width="112.5703125" style="107" customWidth="1"/>
    <col min="7171" max="7171" width="10.140625" style="107" bestFit="1" customWidth="1"/>
    <col min="7172" max="7172" width="18.85546875" style="107" customWidth="1"/>
    <col min="7173" max="7173" width="19" style="107" customWidth="1"/>
    <col min="7174" max="7174" width="19.5703125" style="107" customWidth="1"/>
    <col min="7175" max="7175" width="16.7109375" style="107" customWidth="1"/>
    <col min="7176" max="7423" width="9.140625" style="107" customWidth="1"/>
    <col min="7424" max="7424" width="5.7109375" style="107"/>
    <col min="7425" max="7425" width="5.7109375" style="107" customWidth="1"/>
    <col min="7426" max="7426" width="112.5703125" style="107" customWidth="1"/>
    <col min="7427" max="7427" width="10.140625" style="107" bestFit="1" customWidth="1"/>
    <col min="7428" max="7428" width="18.85546875" style="107" customWidth="1"/>
    <col min="7429" max="7429" width="19" style="107" customWidth="1"/>
    <col min="7430" max="7430" width="19.5703125" style="107" customWidth="1"/>
    <col min="7431" max="7431" width="16.7109375" style="107" customWidth="1"/>
    <col min="7432" max="7679" width="9.140625" style="107" customWidth="1"/>
    <col min="7680" max="7680" width="5.7109375" style="107"/>
    <col min="7681" max="7681" width="5.7109375" style="107" customWidth="1"/>
    <col min="7682" max="7682" width="112.5703125" style="107" customWidth="1"/>
    <col min="7683" max="7683" width="10.140625" style="107" bestFit="1" customWidth="1"/>
    <col min="7684" max="7684" width="18.85546875" style="107" customWidth="1"/>
    <col min="7685" max="7685" width="19" style="107" customWidth="1"/>
    <col min="7686" max="7686" width="19.5703125" style="107" customWidth="1"/>
    <col min="7687" max="7687" width="16.7109375" style="107" customWidth="1"/>
    <col min="7688" max="7935" width="9.140625" style="107" customWidth="1"/>
    <col min="7936" max="7936" width="5.7109375" style="107"/>
    <col min="7937" max="7937" width="5.7109375" style="107" customWidth="1"/>
    <col min="7938" max="7938" width="112.5703125" style="107" customWidth="1"/>
    <col min="7939" max="7939" width="10.140625" style="107" bestFit="1" customWidth="1"/>
    <col min="7940" max="7940" width="18.85546875" style="107" customWidth="1"/>
    <col min="7941" max="7941" width="19" style="107" customWidth="1"/>
    <col min="7942" max="7942" width="19.5703125" style="107" customWidth="1"/>
    <col min="7943" max="7943" width="16.7109375" style="107" customWidth="1"/>
    <col min="7944" max="8191" width="9.140625" style="107" customWidth="1"/>
    <col min="8192" max="8192" width="5.7109375" style="107"/>
    <col min="8193" max="8193" width="5.7109375" style="107" customWidth="1"/>
    <col min="8194" max="8194" width="112.5703125" style="107" customWidth="1"/>
    <col min="8195" max="8195" width="10.140625" style="107" bestFit="1" customWidth="1"/>
    <col min="8196" max="8196" width="18.85546875" style="107" customWidth="1"/>
    <col min="8197" max="8197" width="19" style="107" customWidth="1"/>
    <col min="8198" max="8198" width="19.5703125" style="107" customWidth="1"/>
    <col min="8199" max="8199" width="16.7109375" style="107" customWidth="1"/>
    <col min="8200" max="8447" width="9.140625" style="107" customWidth="1"/>
    <col min="8448" max="8448" width="5.7109375" style="107"/>
    <col min="8449" max="8449" width="5.7109375" style="107" customWidth="1"/>
    <col min="8450" max="8450" width="112.5703125" style="107" customWidth="1"/>
    <col min="8451" max="8451" width="10.140625" style="107" bestFit="1" customWidth="1"/>
    <col min="8452" max="8452" width="18.85546875" style="107" customWidth="1"/>
    <col min="8453" max="8453" width="19" style="107" customWidth="1"/>
    <col min="8454" max="8454" width="19.5703125" style="107" customWidth="1"/>
    <col min="8455" max="8455" width="16.7109375" style="107" customWidth="1"/>
    <col min="8456" max="8703" width="9.140625" style="107" customWidth="1"/>
    <col min="8704" max="8704" width="5.7109375" style="107"/>
    <col min="8705" max="8705" width="5.7109375" style="107" customWidth="1"/>
    <col min="8706" max="8706" width="112.5703125" style="107" customWidth="1"/>
    <col min="8707" max="8707" width="10.140625" style="107" bestFit="1" customWidth="1"/>
    <col min="8708" max="8708" width="18.85546875" style="107" customWidth="1"/>
    <col min="8709" max="8709" width="19" style="107" customWidth="1"/>
    <col min="8710" max="8710" width="19.5703125" style="107" customWidth="1"/>
    <col min="8711" max="8711" width="16.7109375" style="107" customWidth="1"/>
    <col min="8712" max="8959" width="9.140625" style="107" customWidth="1"/>
    <col min="8960" max="8960" width="5.7109375" style="107"/>
    <col min="8961" max="8961" width="5.7109375" style="107" customWidth="1"/>
    <col min="8962" max="8962" width="112.5703125" style="107" customWidth="1"/>
    <col min="8963" max="8963" width="10.140625" style="107" bestFit="1" customWidth="1"/>
    <col min="8964" max="8964" width="18.85546875" style="107" customWidth="1"/>
    <col min="8965" max="8965" width="19" style="107" customWidth="1"/>
    <col min="8966" max="8966" width="19.5703125" style="107" customWidth="1"/>
    <col min="8967" max="8967" width="16.7109375" style="107" customWidth="1"/>
    <col min="8968" max="9215" width="9.140625" style="107" customWidth="1"/>
    <col min="9216" max="9216" width="5.7109375" style="107"/>
    <col min="9217" max="9217" width="5.7109375" style="107" customWidth="1"/>
    <col min="9218" max="9218" width="112.5703125" style="107" customWidth="1"/>
    <col min="9219" max="9219" width="10.140625" style="107" bestFit="1" customWidth="1"/>
    <col min="9220" max="9220" width="18.85546875" style="107" customWidth="1"/>
    <col min="9221" max="9221" width="19" style="107" customWidth="1"/>
    <col min="9222" max="9222" width="19.5703125" style="107" customWidth="1"/>
    <col min="9223" max="9223" width="16.7109375" style="107" customWidth="1"/>
    <col min="9224" max="9471" width="9.140625" style="107" customWidth="1"/>
    <col min="9472" max="9472" width="5.7109375" style="107"/>
    <col min="9473" max="9473" width="5.7109375" style="107" customWidth="1"/>
    <col min="9474" max="9474" width="112.5703125" style="107" customWidth="1"/>
    <col min="9475" max="9475" width="10.140625" style="107" bestFit="1" customWidth="1"/>
    <col min="9476" max="9476" width="18.85546875" style="107" customWidth="1"/>
    <col min="9477" max="9477" width="19" style="107" customWidth="1"/>
    <col min="9478" max="9478" width="19.5703125" style="107" customWidth="1"/>
    <col min="9479" max="9479" width="16.7109375" style="107" customWidth="1"/>
    <col min="9480" max="9727" width="9.140625" style="107" customWidth="1"/>
    <col min="9728" max="9728" width="5.7109375" style="107"/>
    <col min="9729" max="9729" width="5.7109375" style="107" customWidth="1"/>
    <col min="9730" max="9730" width="112.5703125" style="107" customWidth="1"/>
    <col min="9731" max="9731" width="10.140625" style="107" bestFit="1" customWidth="1"/>
    <col min="9732" max="9732" width="18.85546875" style="107" customWidth="1"/>
    <col min="9733" max="9733" width="19" style="107" customWidth="1"/>
    <col min="9734" max="9734" width="19.5703125" style="107" customWidth="1"/>
    <col min="9735" max="9735" width="16.7109375" style="107" customWidth="1"/>
    <col min="9736" max="9983" width="9.140625" style="107" customWidth="1"/>
    <col min="9984" max="9984" width="5.7109375" style="107"/>
    <col min="9985" max="9985" width="5.7109375" style="107" customWidth="1"/>
    <col min="9986" max="9986" width="112.5703125" style="107" customWidth="1"/>
    <col min="9987" max="9987" width="10.140625" style="107" bestFit="1" customWidth="1"/>
    <col min="9988" max="9988" width="18.85546875" style="107" customWidth="1"/>
    <col min="9989" max="9989" width="19" style="107" customWidth="1"/>
    <col min="9990" max="9990" width="19.5703125" style="107" customWidth="1"/>
    <col min="9991" max="9991" width="16.7109375" style="107" customWidth="1"/>
    <col min="9992" max="10239" width="9.140625" style="107" customWidth="1"/>
    <col min="10240" max="10240" width="5.7109375" style="107"/>
    <col min="10241" max="10241" width="5.7109375" style="107" customWidth="1"/>
    <col min="10242" max="10242" width="112.5703125" style="107" customWidth="1"/>
    <col min="10243" max="10243" width="10.140625" style="107" bestFit="1" customWidth="1"/>
    <col min="10244" max="10244" width="18.85546875" style="107" customWidth="1"/>
    <col min="10245" max="10245" width="19" style="107" customWidth="1"/>
    <col min="10246" max="10246" width="19.5703125" style="107" customWidth="1"/>
    <col min="10247" max="10247" width="16.7109375" style="107" customWidth="1"/>
    <col min="10248" max="10495" width="9.140625" style="107" customWidth="1"/>
    <col min="10496" max="10496" width="5.7109375" style="107"/>
    <col min="10497" max="10497" width="5.7109375" style="107" customWidth="1"/>
    <col min="10498" max="10498" width="112.5703125" style="107" customWidth="1"/>
    <col min="10499" max="10499" width="10.140625" style="107" bestFit="1" customWidth="1"/>
    <col min="10500" max="10500" width="18.85546875" style="107" customWidth="1"/>
    <col min="10501" max="10501" width="19" style="107" customWidth="1"/>
    <col min="10502" max="10502" width="19.5703125" style="107" customWidth="1"/>
    <col min="10503" max="10503" width="16.7109375" style="107" customWidth="1"/>
    <col min="10504" max="10751" width="9.140625" style="107" customWidth="1"/>
    <col min="10752" max="10752" width="5.7109375" style="107"/>
    <col min="10753" max="10753" width="5.7109375" style="107" customWidth="1"/>
    <col min="10754" max="10754" width="112.5703125" style="107" customWidth="1"/>
    <col min="10755" max="10755" width="10.140625" style="107" bestFit="1" customWidth="1"/>
    <col min="10756" max="10756" width="18.85546875" style="107" customWidth="1"/>
    <col min="10757" max="10757" width="19" style="107" customWidth="1"/>
    <col min="10758" max="10758" width="19.5703125" style="107" customWidth="1"/>
    <col min="10759" max="10759" width="16.7109375" style="107" customWidth="1"/>
    <col min="10760" max="11007" width="9.140625" style="107" customWidth="1"/>
    <col min="11008" max="11008" width="5.7109375" style="107"/>
    <col min="11009" max="11009" width="5.7109375" style="107" customWidth="1"/>
    <col min="11010" max="11010" width="112.5703125" style="107" customWidth="1"/>
    <col min="11011" max="11011" width="10.140625" style="107" bestFit="1" customWidth="1"/>
    <col min="11012" max="11012" width="18.85546875" style="107" customWidth="1"/>
    <col min="11013" max="11013" width="19" style="107" customWidth="1"/>
    <col min="11014" max="11014" width="19.5703125" style="107" customWidth="1"/>
    <col min="11015" max="11015" width="16.7109375" style="107" customWidth="1"/>
    <col min="11016" max="11263" width="9.140625" style="107" customWidth="1"/>
    <col min="11264" max="11264" width="5.7109375" style="107"/>
    <col min="11265" max="11265" width="5.7109375" style="107" customWidth="1"/>
    <col min="11266" max="11266" width="112.5703125" style="107" customWidth="1"/>
    <col min="11267" max="11267" width="10.140625" style="107" bestFit="1" customWidth="1"/>
    <col min="11268" max="11268" width="18.85546875" style="107" customWidth="1"/>
    <col min="11269" max="11269" width="19" style="107" customWidth="1"/>
    <col min="11270" max="11270" width="19.5703125" style="107" customWidth="1"/>
    <col min="11271" max="11271" width="16.7109375" style="107" customWidth="1"/>
    <col min="11272" max="11519" width="9.140625" style="107" customWidth="1"/>
    <col min="11520" max="11520" width="5.7109375" style="107"/>
    <col min="11521" max="11521" width="5.7109375" style="107" customWidth="1"/>
    <col min="11522" max="11522" width="112.5703125" style="107" customWidth="1"/>
    <col min="11523" max="11523" width="10.140625" style="107" bestFit="1" customWidth="1"/>
    <col min="11524" max="11524" width="18.85546875" style="107" customWidth="1"/>
    <col min="11525" max="11525" width="19" style="107" customWidth="1"/>
    <col min="11526" max="11526" width="19.5703125" style="107" customWidth="1"/>
    <col min="11527" max="11527" width="16.7109375" style="107" customWidth="1"/>
    <col min="11528" max="11775" width="9.140625" style="107" customWidth="1"/>
    <col min="11776" max="11776" width="5.7109375" style="107"/>
    <col min="11777" max="11777" width="5.7109375" style="107" customWidth="1"/>
    <col min="11778" max="11778" width="112.5703125" style="107" customWidth="1"/>
    <col min="11779" max="11779" width="10.140625" style="107" bestFit="1" customWidth="1"/>
    <col min="11780" max="11780" width="18.85546875" style="107" customWidth="1"/>
    <col min="11781" max="11781" width="19" style="107" customWidth="1"/>
    <col min="11782" max="11782" width="19.5703125" style="107" customWidth="1"/>
    <col min="11783" max="11783" width="16.7109375" style="107" customWidth="1"/>
    <col min="11784" max="12031" width="9.140625" style="107" customWidth="1"/>
    <col min="12032" max="12032" width="5.7109375" style="107"/>
    <col min="12033" max="12033" width="5.7109375" style="107" customWidth="1"/>
    <col min="12034" max="12034" width="112.5703125" style="107" customWidth="1"/>
    <col min="12035" max="12035" width="10.140625" style="107" bestFit="1" customWidth="1"/>
    <col min="12036" max="12036" width="18.85546875" style="107" customWidth="1"/>
    <col min="12037" max="12037" width="19" style="107" customWidth="1"/>
    <col min="12038" max="12038" width="19.5703125" style="107" customWidth="1"/>
    <col min="12039" max="12039" width="16.7109375" style="107" customWidth="1"/>
    <col min="12040" max="12287" width="9.140625" style="107" customWidth="1"/>
    <col min="12288" max="12288" width="5.7109375" style="107"/>
    <col min="12289" max="12289" width="5.7109375" style="107" customWidth="1"/>
    <col min="12290" max="12290" width="112.5703125" style="107" customWidth="1"/>
    <col min="12291" max="12291" width="10.140625" style="107" bestFit="1" customWidth="1"/>
    <col min="12292" max="12292" width="18.85546875" style="107" customWidth="1"/>
    <col min="12293" max="12293" width="19" style="107" customWidth="1"/>
    <col min="12294" max="12294" width="19.5703125" style="107" customWidth="1"/>
    <col min="12295" max="12295" width="16.7109375" style="107" customWidth="1"/>
    <col min="12296" max="12543" width="9.140625" style="107" customWidth="1"/>
    <col min="12544" max="12544" width="5.7109375" style="107"/>
    <col min="12545" max="12545" width="5.7109375" style="107" customWidth="1"/>
    <col min="12546" max="12546" width="112.5703125" style="107" customWidth="1"/>
    <col min="12547" max="12547" width="10.140625" style="107" bestFit="1" customWidth="1"/>
    <col min="12548" max="12548" width="18.85546875" style="107" customWidth="1"/>
    <col min="12549" max="12549" width="19" style="107" customWidth="1"/>
    <col min="12550" max="12550" width="19.5703125" style="107" customWidth="1"/>
    <col min="12551" max="12551" width="16.7109375" style="107" customWidth="1"/>
    <col min="12552" max="12799" width="9.140625" style="107" customWidth="1"/>
    <col min="12800" max="12800" width="5.7109375" style="107"/>
    <col min="12801" max="12801" width="5.7109375" style="107" customWidth="1"/>
    <col min="12802" max="12802" width="112.5703125" style="107" customWidth="1"/>
    <col min="12803" max="12803" width="10.140625" style="107" bestFit="1" customWidth="1"/>
    <col min="12804" max="12804" width="18.85546875" style="107" customWidth="1"/>
    <col min="12805" max="12805" width="19" style="107" customWidth="1"/>
    <col min="12806" max="12806" width="19.5703125" style="107" customWidth="1"/>
    <col min="12807" max="12807" width="16.7109375" style="107" customWidth="1"/>
    <col min="12808" max="13055" width="9.140625" style="107" customWidth="1"/>
    <col min="13056" max="13056" width="5.7109375" style="107"/>
    <col min="13057" max="13057" width="5.7109375" style="107" customWidth="1"/>
    <col min="13058" max="13058" width="112.5703125" style="107" customWidth="1"/>
    <col min="13059" max="13059" width="10.140625" style="107" bestFit="1" customWidth="1"/>
    <col min="13060" max="13060" width="18.85546875" style="107" customWidth="1"/>
    <col min="13061" max="13061" width="19" style="107" customWidth="1"/>
    <col min="13062" max="13062" width="19.5703125" style="107" customWidth="1"/>
    <col min="13063" max="13063" width="16.7109375" style="107" customWidth="1"/>
    <col min="13064" max="13311" width="9.140625" style="107" customWidth="1"/>
    <col min="13312" max="13312" width="5.7109375" style="107"/>
    <col min="13313" max="13313" width="5.7109375" style="107" customWidth="1"/>
    <col min="13314" max="13314" width="112.5703125" style="107" customWidth="1"/>
    <col min="13315" max="13315" width="10.140625" style="107" bestFit="1" customWidth="1"/>
    <col min="13316" max="13316" width="18.85546875" style="107" customWidth="1"/>
    <col min="13317" max="13317" width="19" style="107" customWidth="1"/>
    <col min="13318" max="13318" width="19.5703125" style="107" customWidth="1"/>
    <col min="13319" max="13319" width="16.7109375" style="107" customWidth="1"/>
    <col min="13320" max="13567" width="9.140625" style="107" customWidth="1"/>
    <col min="13568" max="13568" width="5.7109375" style="107"/>
    <col min="13569" max="13569" width="5.7109375" style="107" customWidth="1"/>
    <col min="13570" max="13570" width="112.5703125" style="107" customWidth="1"/>
    <col min="13571" max="13571" width="10.140625" style="107" bestFit="1" customWidth="1"/>
    <col min="13572" max="13572" width="18.85546875" style="107" customWidth="1"/>
    <col min="13573" max="13573" width="19" style="107" customWidth="1"/>
    <col min="13574" max="13574" width="19.5703125" style="107" customWidth="1"/>
    <col min="13575" max="13575" width="16.7109375" style="107" customWidth="1"/>
    <col min="13576" max="13823" width="9.140625" style="107" customWidth="1"/>
    <col min="13824" max="13824" width="5.7109375" style="107"/>
    <col min="13825" max="13825" width="5.7109375" style="107" customWidth="1"/>
    <col min="13826" max="13826" width="112.5703125" style="107" customWidth="1"/>
    <col min="13827" max="13827" width="10.140625" style="107" bestFit="1" customWidth="1"/>
    <col min="13828" max="13828" width="18.85546875" style="107" customWidth="1"/>
    <col min="13829" max="13829" width="19" style="107" customWidth="1"/>
    <col min="13830" max="13830" width="19.5703125" style="107" customWidth="1"/>
    <col min="13831" max="13831" width="16.7109375" style="107" customWidth="1"/>
    <col min="13832" max="14079" width="9.140625" style="107" customWidth="1"/>
    <col min="14080" max="14080" width="5.7109375" style="107"/>
    <col min="14081" max="14081" width="5.7109375" style="107" customWidth="1"/>
    <col min="14082" max="14082" width="112.5703125" style="107" customWidth="1"/>
    <col min="14083" max="14083" width="10.140625" style="107" bestFit="1" customWidth="1"/>
    <col min="14084" max="14084" width="18.85546875" style="107" customWidth="1"/>
    <col min="14085" max="14085" width="19" style="107" customWidth="1"/>
    <col min="14086" max="14086" width="19.5703125" style="107" customWidth="1"/>
    <col min="14087" max="14087" width="16.7109375" style="107" customWidth="1"/>
    <col min="14088" max="14335" width="9.140625" style="107" customWidth="1"/>
    <col min="14336" max="14336" width="5.7109375" style="107"/>
    <col min="14337" max="14337" width="5.7109375" style="107" customWidth="1"/>
    <col min="14338" max="14338" width="112.5703125" style="107" customWidth="1"/>
    <col min="14339" max="14339" width="10.140625" style="107" bestFit="1" customWidth="1"/>
    <col min="14340" max="14340" width="18.85546875" style="107" customWidth="1"/>
    <col min="14341" max="14341" width="19" style="107" customWidth="1"/>
    <col min="14342" max="14342" width="19.5703125" style="107" customWidth="1"/>
    <col min="14343" max="14343" width="16.7109375" style="107" customWidth="1"/>
    <col min="14344" max="14591" width="9.140625" style="107" customWidth="1"/>
    <col min="14592" max="14592" width="5.7109375" style="107"/>
    <col min="14593" max="14593" width="5.7109375" style="107" customWidth="1"/>
    <col min="14594" max="14594" width="112.5703125" style="107" customWidth="1"/>
    <col min="14595" max="14595" width="10.140625" style="107" bestFit="1" customWidth="1"/>
    <col min="14596" max="14596" width="18.85546875" style="107" customWidth="1"/>
    <col min="14597" max="14597" width="19" style="107" customWidth="1"/>
    <col min="14598" max="14598" width="19.5703125" style="107" customWidth="1"/>
    <col min="14599" max="14599" width="16.7109375" style="107" customWidth="1"/>
    <col min="14600" max="14847" width="9.140625" style="107" customWidth="1"/>
    <col min="14848" max="14848" width="5.7109375" style="107"/>
    <col min="14849" max="14849" width="5.7109375" style="107" customWidth="1"/>
    <col min="14850" max="14850" width="112.5703125" style="107" customWidth="1"/>
    <col min="14851" max="14851" width="10.140625" style="107" bestFit="1" customWidth="1"/>
    <col min="14852" max="14852" width="18.85546875" style="107" customWidth="1"/>
    <col min="14853" max="14853" width="19" style="107" customWidth="1"/>
    <col min="14854" max="14854" width="19.5703125" style="107" customWidth="1"/>
    <col min="14855" max="14855" width="16.7109375" style="107" customWidth="1"/>
    <col min="14856" max="15103" width="9.140625" style="107" customWidth="1"/>
    <col min="15104" max="15104" width="5.7109375" style="107"/>
    <col min="15105" max="15105" width="5.7109375" style="107" customWidth="1"/>
    <col min="15106" max="15106" width="112.5703125" style="107" customWidth="1"/>
    <col min="15107" max="15107" width="10.140625" style="107" bestFit="1" customWidth="1"/>
    <col min="15108" max="15108" width="18.85546875" style="107" customWidth="1"/>
    <col min="15109" max="15109" width="19" style="107" customWidth="1"/>
    <col min="15110" max="15110" width="19.5703125" style="107" customWidth="1"/>
    <col min="15111" max="15111" width="16.7109375" style="107" customWidth="1"/>
    <col min="15112" max="15359" width="9.140625" style="107" customWidth="1"/>
    <col min="15360" max="15360" width="5.7109375" style="107"/>
    <col min="15361" max="15361" width="5.7109375" style="107" customWidth="1"/>
    <col min="15362" max="15362" width="112.5703125" style="107" customWidth="1"/>
    <col min="15363" max="15363" width="10.140625" style="107" bestFit="1" customWidth="1"/>
    <col min="15364" max="15364" width="18.85546875" style="107" customWidth="1"/>
    <col min="15365" max="15365" width="19" style="107" customWidth="1"/>
    <col min="15366" max="15366" width="19.5703125" style="107" customWidth="1"/>
    <col min="15367" max="15367" width="16.7109375" style="107" customWidth="1"/>
    <col min="15368" max="15615" width="9.140625" style="107" customWidth="1"/>
    <col min="15616" max="15616" width="5.7109375" style="107"/>
    <col min="15617" max="15617" width="5.7109375" style="107" customWidth="1"/>
    <col min="15618" max="15618" width="112.5703125" style="107" customWidth="1"/>
    <col min="15619" max="15619" width="10.140625" style="107" bestFit="1" customWidth="1"/>
    <col min="15620" max="15620" width="18.85546875" style="107" customWidth="1"/>
    <col min="15621" max="15621" width="19" style="107" customWidth="1"/>
    <col min="15622" max="15622" width="19.5703125" style="107" customWidth="1"/>
    <col min="15623" max="15623" width="16.7109375" style="107" customWidth="1"/>
    <col min="15624" max="15871" width="9.140625" style="107" customWidth="1"/>
    <col min="15872" max="15872" width="5.7109375" style="107"/>
    <col min="15873" max="15873" width="5.7109375" style="107" customWidth="1"/>
    <col min="15874" max="15874" width="112.5703125" style="107" customWidth="1"/>
    <col min="15875" max="15875" width="10.140625" style="107" bestFit="1" customWidth="1"/>
    <col min="15876" max="15876" width="18.85546875" style="107" customWidth="1"/>
    <col min="15877" max="15877" width="19" style="107" customWidth="1"/>
    <col min="15878" max="15878" width="19.5703125" style="107" customWidth="1"/>
    <col min="15879" max="15879" width="16.7109375" style="107" customWidth="1"/>
    <col min="15880" max="16127" width="9.140625" style="107" customWidth="1"/>
    <col min="16128" max="16128" width="5.7109375" style="107"/>
    <col min="16129" max="16129" width="5.7109375" style="107" customWidth="1"/>
    <col min="16130" max="16130" width="112.5703125" style="107" customWidth="1"/>
    <col min="16131" max="16131" width="10.140625" style="107" bestFit="1" customWidth="1"/>
    <col min="16132" max="16132" width="18.85546875" style="107" customWidth="1"/>
    <col min="16133" max="16133" width="19" style="107" customWidth="1"/>
    <col min="16134" max="16134" width="19.5703125" style="107" customWidth="1"/>
    <col min="16135" max="16135" width="16.7109375" style="107" customWidth="1"/>
    <col min="16136" max="16383" width="9.140625" style="107" customWidth="1"/>
    <col min="16384" max="16384" width="5.7109375" style="107"/>
  </cols>
  <sheetData>
    <row r="1" spans="1:11" ht="20.25" customHeight="1" x14ac:dyDescent="0.3">
      <c r="B1" s="855" t="s">
        <v>175</v>
      </c>
      <c r="C1" s="855"/>
      <c r="D1" s="855"/>
      <c r="E1" s="855"/>
      <c r="F1" s="855"/>
    </row>
    <row r="2" spans="1:11" ht="14.25" customHeight="1" thickBot="1" x14ac:dyDescent="0.3">
      <c r="E2" s="856" t="s">
        <v>176</v>
      </c>
      <c r="F2" s="856"/>
    </row>
    <row r="3" spans="1:11" ht="39" thickBot="1" x14ac:dyDescent="0.25">
      <c r="A3" s="857"/>
      <c r="B3" s="859" t="s">
        <v>65</v>
      </c>
      <c r="C3" s="861" t="s">
        <v>62</v>
      </c>
      <c r="D3" s="862"/>
      <c r="E3" s="863"/>
      <c r="F3" s="584" t="s">
        <v>141</v>
      </c>
    </row>
    <row r="4" spans="1:11" ht="15.75" customHeight="1" thickBot="1" x14ac:dyDescent="0.25">
      <c r="A4" s="858"/>
      <c r="B4" s="860"/>
      <c r="C4" s="418" t="s">
        <v>37</v>
      </c>
      <c r="D4" s="419" t="s">
        <v>496</v>
      </c>
      <c r="E4" s="419" t="s">
        <v>497</v>
      </c>
      <c r="F4" s="585">
        <v>42095</v>
      </c>
    </row>
    <row r="5" spans="1:11" ht="19.5" customHeight="1" x14ac:dyDescent="0.25">
      <c r="A5" s="864" t="s">
        <v>53</v>
      </c>
      <c r="B5" s="420" t="s">
        <v>290</v>
      </c>
      <c r="C5" s="421" t="s">
        <v>177</v>
      </c>
      <c r="D5" s="421">
        <v>43</v>
      </c>
      <c r="E5" s="421">
        <v>43</v>
      </c>
      <c r="F5" s="429">
        <v>17</v>
      </c>
      <c r="G5" s="161"/>
      <c r="H5" s="198"/>
      <c r="I5" s="199"/>
      <c r="J5" s="199"/>
      <c r="K5" s="199"/>
    </row>
    <row r="6" spans="1:11" ht="18" customHeight="1" x14ac:dyDescent="0.25">
      <c r="A6" s="864"/>
      <c r="B6" s="422" t="s">
        <v>178</v>
      </c>
      <c r="C6" s="423"/>
      <c r="D6" s="423"/>
      <c r="E6" s="423"/>
      <c r="F6" s="580"/>
      <c r="G6" s="161"/>
      <c r="H6" s="200"/>
      <c r="I6" s="199"/>
      <c r="J6" s="199"/>
      <c r="K6" s="199"/>
    </row>
    <row r="7" spans="1:11" ht="18" customHeight="1" x14ac:dyDescent="0.25">
      <c r="A7" s="864"/>
      <c r="B7" s="424" t="s">
        <v>179</v>
      </c>
      <c r="C7" s="423" t="s">
        <v>27</v>
      </c>
      <c r="D7" s="425">
        <v>11177</v>
      </c>
      <c r="E7" s="425">
        <v>11298</v>
      </c>
      <c r="F7" s="453">
        <v>2314</v>
      </c>
      <c r="G7" s="161"/>
      <c r="H7" s="200"/>
      <c r="I7" s="199"/>
      <c r="J7" s="199"/>
      <c r="K7" s="199"/>
    </row>
    <row r="8" spans="1:11" x14ac:dyDescent="0.25">
      <c r="A8" s="864"/>
      <c r="B8" s="424" t="s">
        <v>180</v>
      </c>
      <c r="C8" s="423" t="s">
        <v>27</v>
      </c>
      <c r="D8" s="425">
        <v>11138</v>
      </c>
      <c r="E8" s="425">
        <v>11378</v>
      </c>
      <c r="F8" s="581"/>
      <c r="G8" s="161"/>
      <c r="H8" s="200"/>
      <c r="I8" s="199"/>
      <c r="J8" s="199"/>
      <c r="K8" s="199"/>
    </row>
    <row r="9" spans="1:11" x14ac:dyDescent="0.25">
      <c r="A9" s="864"/>
      <c r="B9" s="424" t="s">
        <v>181</v>
      </c>
      <c r="C9" s="423" t="s">
        <v>27</v>
      </c>
      <c r="D9" s="425">
        <v>9983</v>
      </c>
      <c r="E9" s="425">
        <v>10172</v>
      </c>
      <c r="F9" s="581"/>
      <c r="G9" s="161"/>
      <c r="H9" s="201"/>
      <c r="I9" s="199"/>
      <c r="J9" s="199"/>
      <c r="K9" s="199"/>
    </row>
    <row r="10" spans="1:11" ht="17.25" thickBot="1" x14ac:dyDescent="0.3">
      <c r="A10" s="864"/>
      <c r="B10" s="424" t="s">
        <v>498</v>
      </c>
      <c r="C10" s="426" t="s">
        <v>27</v>
      </c>
      <c r="D10" s="427" t="s">
        <v>499</v>
      </c>
      <c r="E10" s="427" t="s">
        <v>500</v>
      </c>
      <c r="F10" s="582"/>
      <c r="G10" s="161"/>
      <c r="H10" s="198"/>
      <c r="I10" s="199"/>
      <c r="J10" s="199"/>
      <c r="K10" s="199"/>
    </row>
    <row r="11" spans="1:11" x14ac:dyDescent="0.25">
      <c r="A11" s="865"/>
      <c r="B11" s="428" t="s">
        <v>282</v>
      </c>
      <c r="C11" s="429" t="s">
        <v>182</v>
      </c>
      <c r="D11" s="430" t="s">
        <v>501</v>
      </c>
      <c r="E11" s="430" t="s">
        <v>502</v>
      </c>
      <c r="F11" s="583" t="s">
        <v>537</v>
      </c>
      <c r="G11" s="161"/>
      <c r="H11" s="198"/>
      <c r="I11" s="199"/>
      <c r="J11" s="199"/>
      <c r="K11" s="199"/>
    </row>
    <row r="12" spans="1:11" ht="15.75" customHeight="1" x14ac:dyDescent="0.25">
      <c r="A12" s="865"/>
      <c r="B12" s="431" t="s">
        <v>183</v>
      </c>
      <c r="C12" s="429" t="s">
        <v>177</v>
      </c>
      <c r="D12" s="430">
        <v>30</v>
      </c>
      <c r="E12" s="430">
        <v>30</v>
      </c>
      <c r="F12" s="581"/>
      <c r="G12" s="161"/>
      <c r="H12" s="198"/>
      <c r="I12" s="199"/>
      <c r="J12" s="199"/>
      <c r="K12" s="199"/>
    </row>
    <row r="13" spans="1:11" ht="19.5" hidden="1" x14ac:dyDescent="0.25">
      <c r="A13" s="865"/>
      <c r="B13" s="431" t="s">
        <v>184</v>
      </c>
      <c r="C13" s="429" t="s">
        <v>177</v>
      </c>
      <c r="D13" s="430">
        <v>0</v>
      </c>
      <c r="E13" s="430">
        <v>0</v>
      </c>
      <c r="F13" s="581"/>
      <c r="G13" s="161"/>
      <c r="H13" s="198"/>
      <c r="I13" s="199"/>
      <c r="J13" s="199"/>
      <c r="K13" s="199"/>
    </row>
    <row r="14" spans="1:11" x14ac:dyDescent="0.25">
      <c r="A14" s="865"/>
      <c r="B14" s="431" t="s">
        <v>185</v>
      </c>
      <c r="C14" s="429" t="s">
        <v>177</v>
      </c>
      <c r="D14" s="430">
        <v>2</v>
      </c>
      <c r="E14" s="430">
        <v>2</v>
      </c>
      <c r="F14" s="581"/>
      <c r="G14" s="161"/>
      <c r="H14" s="198"/>
      <c r="I14" s="199"/>
      <c r="J14" s="199"/>
      <c r="K14" s="199"/>
    </row>
    <row r="15" spans="1:11" x14ac:dyDescent="0.25">
      <c r="A15" s="865"/>
      <c r="B15" s="431" t="s">
        <v>186</v>
      </c>
      <c r="C15" s="429" t="s">
        <v>177</v>
      </c>
      <c r="D15" s="430">
        <v>6</v>
      </c>
      <c r="E15" s="430">
        <v>6</v>
      </c>
      <c r="F15" s="581"/>
      <c r="G15" s="161"/>
      <c r="H15" s="198"/>
      <c r="I15" s="199"/>
      <c r="J15" s="199"/>
      <c r="K15" s="199"/>
    </row>
    <row r="16" spans="1:11" x14ac:dyDescent="0.25">
      <c r="A16" s="865"/>
      <c r="B16" s="431" t="s">
        <v>187</v>
      </c>
      <c r="C16" s="429" t="s">
        <v>177</v>
      </c>
      <c r="D16" s="430">
        <v>1</v>
      </c>
      <c r="E16" s="430">
        <v>1</v>
      </c>
      <c r="F16" s="581"/>
      <c r="G16" s="161"/>
      <c r="H16" s="198"/>
      <c r="I16" s="199"/>
      <c r="J16" s="199"/>
      <c r="K16" s="199"/>
    </row>
    <row r="17" spans="1:8" hidden="1" x14ac:dyDescent="0.25">
      <c r="A17" s="865"/>
      <c r="B17" s="431" t="s">
        <v>188</v>
      </c>
      <c r="C17" s="429" t="s">
        <v>177</v>
      </c>
      <c r="D17" s="430">
        <v>1</v>
      </c>
      <c r="E17" s="430">
        <v>1</v>
      </c>
      <c r="F17" s="581"/>
      <c r="G17" s="161"/>
      <c r="H17" s="161"/>
    </row>
    <row r="18" spans="1:8" ht="17.25" thickBot="1" x14ac:dyDescent="0.3">
      <c r="A18" s="865"/>
      <c r="B18" s="431" t="s">
        <v>189</v>
      </c>
      <c r="C18" s="429" t="s">
        <v>177</v>
      </c>
      <c r="D18" s="432">
        <v>3</v>
      </c>
      <c r="E18" s="432">
        <v>3</v>
      </c>
      <c r="F18" s="581"/>
      <c r="G18" s="161"/>
      <c r="H18" s="161"/>
    </row>
    <row r="19" spans="1:8" x14ac:dyDescent="0.25">
      <c r="A19" s="865"/>
      <c r="B19" s="433" t="s">
        <v>190</v>
      </c>
      <c r="C19" s="434"/>
      <c r="D19" s="435"/>
      <c r="E19" s="435"/>
      <c r="F19" s="586"/>
      <c r="G19" s="161"/>
      <c r="H19" s="161"/>
    </row>
    <row r="20" spans="1:8" ht="21" customHeight="1" x14ac:dyDescent="0.25">
      <c r="A20" s="865"/>
      <c r="B20" s="436" t="s">
        <v>191</v>
      </c>
      <c r="C20" s="429" t="s">
        <v>177</v>
      </c>
      <c r="D20" s="437">
        <v>1</v>
      </c>
      <c r="E20" s="437">
        <v>1</v>
      </c>
      <c r="F20" s="581"/>
      <c r="G20" s="161"/>
      <c r="H20" s="161"/>
    </row>
    <row r="21" spans="1:8" ht="17.25" thickBot="1" x14ac:dyDescent="0.3">
      <c r="A21" s="865"/>
      <c r="B21" s="431" t="s">
        <v>192</v>
      </c>
      <c r="C21" s="429" t="s">
        <v>177</v>
      </c>
      <c r="D21" s="438" t="s">
        <v>193</v>
      </c>
      <c r="E21" s="439" t="s">
        <v>193</v>
      </c>
      <c r="F21" s="581"/>
      <c r="G21" s="161"/>
      <c r="H21" s="161"/>
    </row>
    <row r="22" spans="1:8" x14ac:dyDescent="0.25">
      <c r="A22" s="865"/>
      <c r="B22" s="433" t="s">
        <v>194</v>
      </c>
      <c r="C22" s="434"/>
      <c r="D22" s="440"/>
      <c r="E22" s="440"/>
      <c r="F22" s="586"/>
      <c r="G22" s="161"/>
      <c r="H22" s="161"/>
    </row>
    <row r="23" spans="1:8" ht="17.25" thickBot="1" x14ac:dyDescent="0.3">
      <c r="A23" s="865"/>
      <c r="B23" s="441" t="s">
        <v>195</v>
      </c>
      <c r="C23" s="442" t="s">
        <v>177</v>
      </c>
      <c r="D23" s="439" t="s">
        <v>196</v>
      </c>
      <c r="E23" s="439" t="s">
        <v>196</v>
      </c>
      <c r="F23" s="581"/>
      <c r="G23" s="161"/>
      <c r="H23" s="161"/>
    </row>
    <row r="24" spans="1:8" x14ac:dyDescent="0.25">
      <c r="A24" s="865"/>
      <c r="B24" s="433" t="s">
        <v>197</v>
      </c>
      <c r="C24" s="434"/>
      <c r="D24" s="435"/>
      <c r="E24" s="435"/>
      <c r="F24" s="586"/>
      <c r="G24" s="161"/>
      <c r="H24" s="161"/>
    </row>
    <row r="25" spans="1:8" ht="17.25" thickBot="1" x14ac:dyDescent="0.3">
      <c r="A25" s="865"/>
      <c r="B25" s="443" t="s">
        <v>198</v>
      </c>
      <c r="C25" s="444" t="s">
        <v>177</v>
      </c>
      <c r="D25" s="445">
        <v>1</v>
      </c>
      <c r="E25" s="445">
        <v>1</v>
      </c>
      <c r="F25" s="582"/>
      <c r="G25" s="161"/>
      <c r="H25" s="161"/>
    </row>
    <row r="26" spans="1:8" x14ac:dyDescent="0.25">
      <c r="A26" s="864"/>
      <c r="B26" s="446" t="s">
        <v>199</v>
      </c>
      <c r="C26" s="447"/>
      <c r="D26" s="448"/>
      <c r="E26" s="449"/>
      <c r="F26" s="587"/>
      <c r="G26" s="161"/>
      <c r="H26" s="161"/>
    </row>
    <row r="27" spans="1:8" ht="17.25" thickBot="1" x14ac:dyDescent="0.3">
      <c r="A27" s="864"/>
      <c r="B27" s="450" t="s">
        <v>503</v>
      </c>
      <c r="C27" s="451" t="s">
        <v>177</v>
      </c>
      <c r="D27" s="452">
        <v>1</v>
      </c>
      <c r="E27" s="453">
        <v>0</v>
      </c>
      <c r="F27" s="588"/>
      <c r="G27" s="161"/>
      <c r="H27" s="161"/>
    </row>
    <row r="28" spans="1:8" ht="17.25" thickBot="1" x14ac:dyDescent="0.3">
      <c r="A28" s="864"/>
      <c r="B28" s="454" t="s">
        <v>504</v>
      </c>
      <c r="C28" s="455" t="s">
        <v>177</v>
      </c>
      <c r="D28" s="455">
        <v>5</v>
      </c>
      <c r="E28" s="455">
        <v>5</v>
      </c>
      <c r="F28" s="455">
        <v>1</v>
      </c>
      <c r="G28" s="161"/>
      <c r="H28" s="161"/>
    </row>
    <row r="29" spans="1:8" ht="17.25" hidden="1" customHeight="1" x14ac:dyDescent="0.25">
      <c r="A29" s="864"/>
      <c r="B29" s="456" t="s">
        <v>200</v>
      </c>
      <c r="C29" s="423" t="s">
        <v>182</v>
      </c>
      <c r="D29" s="457" t="s">
        <v>201</v>
      </c>
      <c r="E29" s="457" t="s">
        <v>201</v>
      </c>
      <c r="F29" s="423"/>
      <c r="G29" s="161"/>
      <c r="H29" s="161"/>
    </row>
    <row r="30" spans="1:8" ht="17.25" hidden="1" customHeight="1" x14ac:dyDescent="0.25">
      <c r="A30" s="864"/>
      <c r="B30" s="456" t="s">
        <v>202</v>
      </c>
      <c r="C30" s="423" t="s">
        <v>182</v>
      </c>
      <c r="D30" s="457" t="s">
        <v>203</v>
      </c>
      <c r="E30" s="457" t="s">
        <v>203</v>
      </c>
      <c r="F30" s="423"/>
      <c r="G30" s="161"/>
      <c r="H30" s="161"/>
    </row>
    <row r="31" spans="1:8" ht="17.25" hidden="1" customHeight="1" x14ac:dyDescent="0.25">
      <c r="A31" s="864"/>
      <c r="B31" s="456" t="s">
        <v>204</v>
      </c>
      <c r="C31" s="423" t="s">
        <v>182</v>
      </c>
      <c r="D31" s="457" t="s">
        <v>205</v>
      </c>
      <c r="E31" s="457" t="s">
        <v>205</v>
      </c>
      <c r="F31" s="423"/>
      <c r="G31" s="161"/>
      <c r="H31" s="161"/>
    </row>
    <row r="32" spans="1:8" ht="17.25" hidden="1" customHeight="1" x14ac:dyDescent="0.25">
      <c r="A32" s="864"/>
      <c r="B32" s="456" t="s">
        <v>206</v>
      </c>
      <c r="C32" s="423" t="s">
        <v>182</v>
      </c>
      <c r="D32" s="457" t="s">
        <v>207</v>
      </c>
      <c r="E32" s="457" t="s">
        <v>207</v>
      </c>
      <c r="F32" s="423"/>
      <c r="G32" s="161"/>
      <c r="H32" s="161"/>
    </row>
    <row r="33" spans="1:8" ht="17.25" hidden="1" customHeight="1" x14ac:dyDescent="0.25">
      <c r="A33" s="864"/>
      <c r="B33" s="456" t="s">
        <v>208</v>
      </c>
      <c r="C33" s="423" t="s">
        <v>182</v>
      </c>
      <c r="D33" s="457" t="s">
        <v>209</v>
      </c>
      <c r="E33" s="457" t="s">
        <v>209</v>
      </c>
      <c r="F33" s="423"/>
      <c r="G33" s="161"/>
      <c r="H33" s="161"/>
    </row>
    <row r="34" spans="1:8" ht="13.5" hidden="1" customHeight="1" x14ac:dyDescent="0.25">
      <c r="A34" s="864"/>
      <c r="B34" s="456" t="s">
        <v>210</v>
      </c>
      <c r="C34" s="423" t="s">
        <v>182</v>
      </c>
      <c r="D34" s="457" t="s">
        <v>211</v>
      </c>
      <c r="E34" s="457" t="s">
        <v>211</v>
      </c>
      <c r="F34" s="423"/>
      <c r="G34" s="161"/>
      <c r="H34" s="161"/>
    </row>
    <row r="35" spans="1:8" ht="17.25" hidden="1" customHeight="1" thickBot="1" x14ac:dyDescent="0.3">
      <c r="A35" s="864"/>
      <c r="B35" s="458" t="s">
        <v>212</v>
      </c>
      <c r="C35" s="426" t="s">
        <v>182</v>
      </c>
      <c r="D35" s="459" t="s">
        <v>213</v>
      </c>
      <c r="E35" s="459" t="s">
        <v>213</v>
      </c>
      <c r="F35" s="426"/>
      <c r="G35" s="161"/>
      <c r="H35" s="161"/>
    </row>
    <row r="36" spans="1:8" x14ac:dyDescent="0.25">
      <c r="A36" s="864"/>
      <c r="B36" s="454" t="s">
        <v>214</v>
      </c>
      <c r="C36" s="429"/>
      <c r="D36" s="460"/>
      <c r="E36" s="460"/>
      <c r="F36" s="421">
        <v>1</v>
      </c>
      <c r="G36" s="161"/>
      <c r="H36" s="161"/>
    </row>
    <row r="37" spans="1:8" x14ac:dyDescent="0.25">
      <c r="A37" s="864"/>
      <c r="B37" s="461" t="s">
        <v>215</v>
      </c>
      <c r="C37" s="429" t="s">
        <v>177</v>
      </c>
      <c r="D37" s="423">
        <v>1</v>
      </c>
      <c r="E37" s="423">
        <v>1</v>
      </c>
      <c r="F37" s="589"/>
      <c r="G37" s="161"/>
      <c r="H37" s="161"/>
    </row>
    <row r="38" spans="1:8" ht="17.25" thickBot="1" x14ac:dyDescent="0.3">
      <c r="A38" s="866"/>
      <c r="B38" s="458" t="s">
        <v>505</v>
      </c>
      <c r="C38" s="429" t="s">
        <v>177</v>
      </c>
      <c r="D38" s="426">
        <v>5</v>
      </c>
      <c r="E38" s="426">
        <v>4</v>
      </c>
      <c r="F38" s="590"/>
      <c r="G38" s="161"/>
      <c r="H38" s="161"/>
    </row>
    <row r="39" spans="1:8" ht="17.25" thickBot="1" x14ac:dyDescent="0.3">
      <c r="A39" s="867" t="s">
        <v>54</v>
      </c>
      <c r="B39" s="428" t="s">
        <v>286</v>
      </c>
      <c r="C39" s="421" t="s">
        <v>177</v>
      </c>
      <c r="D39" s="421">
        <v>2</v>
      </c>
      <c r="E39" s="421">
        <v>2</v>
      </c>
      <c r="F39" s="868" t="s">
        <v>401</v>
      </c>
      <c r="G39" s="161"/>
      <c r="H39" s="161"/>
    </row>
    <row r="40" spans="1:8" ht="17.25" thickBot="1" x14ac:dyDescent="0.3">
      <c r="A40" s="864"/>
      <c r="B40" s="462" t="s">
        <v>506</v>
      </c>
      <c r="C40" s="421" t="s">
        <v>177</v>
      </c>
      <c r="D40" s="423">
        <v>1</v>
      </c>
      <c r="E40" s="423">
        <v>1</v>
      </c>
      <c r="F40" s="869"/>
      <c r="G40" s="161"/>
      <c r="H40" s="161"/>
    </row>
    <row r="41" spans="1:8" ht="17.25" thickBot="1" x14ac:dyDescent="0.3">
      <c r="A41" s="864"/>
      <c r="B41" s="463" t="s">
        <v>507</v>
      </c>
      <c r="C41" s="421" t="s">
        <v>177</v>
      </c>
      <c r="D41" s="427" t="s">
        <v>196</v>
      </c>
      <c r="E41" s="427" t="s">
        <v>196</v>
      </c>
      <c r="F41" s="869"/>
      <c r="G41" s="161"/>
      <c r="H41" s="161"/>
    </row>
    <row r="42" spans="1:8" ht="17.25" thickBot="1" x14ac:dyDescent="0.3">
      <c r="A42" s="864"/>
      <c r="B42" s="428" t="s">
        <v>508</v>
      </c>
      <c r="C42" s="421" t="s">
        <v>177</v>
      </c>
      <c r="D42" s="421">
        <v>3</v>
      </c>
      <c r="E42" s="421">
        <v>3</v>
      </c>
      <c r="F42" s="869"/>
      <c r="G42" s="161"/>
      <c r="H42" s="161"/>
    </row>
    <row r="43" spans="1:8" ht="17.25" thickBot="1" x14ac:dyDescent="0.3">
      <c r="A43" s="864"/>
      <c r="B43" s="462" t="s">
        <v>509</v>
      </c>
      <c r="C43" s="421" t="s">
        <v>177</v>
      </c>
      <c r="D43" s="423">
        <v>1</v>
      </c>
      <c r="E43" s="423">
        <v>1</v>
      </c>
      <c r="F43" s="869"/>
      <c r="G43" s="161"/>
      <c r="H43" s="161"/>
    </row>
    <row r="44" spans="1:8" ht="17.25" thickBot="1" x14ac:dyDescent="0.3">
      <c r="A44" s="864"/>
      <c r="B44" s="462" t="s">
        <v>510</v>
      </c>
      <c r="C44" s="421" t="s">
        <v>177</v>
      </c>
      <c r="D44" s="423">
        <v>1</v>
      </c>
      <c r="E44" s="423">
        <v>1</v>
      </c>
      <c r="F44" s="869"/>
      <c r="G44" s="161"/>
      <c r="H44" s="161"/>
    </row>
    <row r="45" spans="1:8" ht="17.25" thickBot="1" x14ac:dyDescent="0.3">
      <c r="A45" s="864"/>
      <c r="B45" s="464" t="s">
        <v>511</v>
      </c>
      <c r="C45" s="421" t="s">
        <v>177</v>
      </c>
      <c r="D45" s="439" t="s">
        <v>196</v>
      </c>
      <c r="E45" s="439" t="s">
        <v>419</v>
      </c>
      <c r="F45" s="869"/>
      <c r="G45" s="161"/>
      <c r="H45" s="161"/>
    </row>
    <row r="46" spans="1:8" x14ac:dyDescent="0.25">
      <c r="A46" s="864"/>
      <c r="B46" s="428" t="s">
        <v>216</v>
      </c>
      <c r="C46" s="421" t="s">
        <v>177</v>
      </c>
      <c r="D46" s="421">
        <v>3</v>
      </c>
      <c r="E46" s="421">
        <v>3</v>
      </c>
      <c r="F46" s="869"/>
      <c r="G46" s="161"/>
      <c r="H46" s="161"/>
    </row>
    <row r="47" spans="1:8" ht="13.5" customHeight="1" x14ac:dyDescent="0.25">
      <c r="A47" s="864"/>
      <c r="B47" s="465" t="s">
        <v>30</v>
      </c>
      <c r="C47" s="423"/>
      <c r="D47" s="423"/>
      <c r="E47" s="423"/>
      <c r="F47" s="869"/>
      <c r="G47" s="161"/>
      <c r="H47" s="161"/>
    </row>
    <row r="48" spans="1:8" x14ac:dyDescent="0.25">
      <c r="A48" s="864"/>
      <c r="B48" s="462" t="s">
        <v>512</v>
      </c>
      <c r="C48" s="423" t="s">
        <v>177</v>
      </c>
      <c r="D48" s="423">
        <v>1</v>
      </c>
      <c r="E48" s="423">
        <v>1</v>
      </c>
      <c r="F48" s="869"/>
      <c r="G48" s="161"/>
      <c r="H48" s="161"/>
    </row>
    <row r="49" spans="1:8" x14ac:dyDescent="0.25">
      <c r="A49" s="864"/>
      <c r="B49" s="462" t="s">
        <v>513</v>
      </c>
      <c r="C49" s="423" t="s">
        <v>177</v>
      </c>
      <c r="D49" s="423">
        <v>1</v>
      </c>
      <c r="E49" s="423">
        <v>1</v>
      </c>
      <c r="F49" s="869"/>
      <c r="G49" s="161"/>
      <c r="H49" s="161"/>
    </row>
    <row r="50" spans="1:8" ht="17.25" thickBot="1" x14ac:dyDescent="0.3">
      <c r="A50" s="864"/>
      <c r="B50" s="463" t="s">
        <v>514</v>
      </c>
      <c r="C50" s="426" t="s">
        <v>177</v>
      </c>
      <c r="D50" s="426">
        <v>1</v>
      </c>
      <c r="E50" s="426">
        <v>1</v>
      </c>
      <c r="F50" s="869"/>
      <c r="G50" s="161"/>
      <c r="H50" s="161"/>
    </row>
    <row r="51" spans="1:8" ht="17.25" thickBot="1" x14ac:dyDescent="0.3">
      <c r="A51" s="864"/>
      <c r="B51" s="466" t="s">
        <v>217</v>
      </c>
      <c r="C51" s="467" t="s">
        <v>177</v>
      </c>
      <c r="D51" s="468">
        <v>1</v>
      </c>
      <c r="E51" s="468">
        <v>1</v>
      </c>
      <c r="F51" s="869"/>
      <c r="G51" s="161"/>
      <c r="H51" s="161"/>
    </row>
    <row r="52" spans="1:8" ht="17.25" thickBot="1" x14ac:dyDescent="0.3">
      <c r="A52" s="864"/>
      <c r="B52" s="469" t="s">
        <v>515</v>
      </c>
      <c r="C52" s="455" t="s">
        <v>177</v>
      </c>
      <c r="D52" s="455">
        <v>1</v>
      </c>
      <c r="E52" s="455">
        <v>1</v>
      </c>
      <c r="F52" s="869"/>
      <c r="G52" s="161"/>
      <c r="H52" s="161"/>
    </row>
    <row r="53" spans="1:8" ht="17.25" thickBot="1" x14ac:dyDescent="0.3">
      <c r="A53" s="864"/>
      <c r="B53" s="469" t="s">
        <v>516</v>
      </c>
      <c r="C53" s="455" t="s">
        <v>177</v>
      </c>
      <c r="D53" s="455">
        <v>1</v>
      </c>
      <c r="E53" s="455">
        <v>1</v>
      </c>
      <c r="F53" s="869"/>
      <c r="G53" s="161"/>
      <c r="H53" s="161"/>
    </row>
    <row r="54" spans="1:8" ht="17.25" thickBot="1" x14ac:dyDescent="0.3">
      <c r="A54" s="864"/>
      <c r="B54" s="428" t="s">
        <v>219</v>
      </c>
      <c r="C54" s="421" t="s">
        <v>177</v>
      </c>
      <c r="D54" s="421">
        <v>1</v>
      </c>
      <c r="E54" s="421">
        <v>1</v>
      </c>
      <c r="F54" s="869"/>
      <c r="G54" s="161"/>
      <c r="H54" s="161"/>
    </row>
    <row r="55" spans="1:8" s="108" customFormat="1" ht="50.25" thickBot="1" x14ac:dyDescent="0.3">
      <c r="A55" s="866"/>
      <c r="B55" s="470" t="s">
        <v>220</v>
      </c>
      <c r="C55" s="471" t="s">
        <v>177</v>
      </c>
      <c r="D55" s="472">
        <v>1</v>
      </c>
      <c r="E55" s="472">
        <v>1</v>
      </c>
      <c r="F55" s="870"/>
      <c r="G55" s="162"/>
      <c r="H55" s="162"/>
    </row>
    <row r="56" spans="1:8" ht="17.25" customHeight="1" x14ac:dyDescent="0.25">
      <c r="A56" s="867" t="s">
        <v>221</v>
      </c>
      <c r="B56" s="473" t="s">
        <v>222</v>
      </c>
      <c r="C56" s="474" t="s">
        <v>177</v>
      </c>
      <c r="D56" s="472">
        <v>16</v>
      </c>
      <c r="E56" s="472">
        <v>16</v>
      </c>
      <c r="F56" s="472">
        <v>56</v>
      </c>
      <c r="G56" s="161"/>
      <c r="H56" s="161"/>
    </row>
    <row r="57" spans="1:8" x14ac:dyDescent="0.25">
      <c r="A57" s="864"/>
      <c r="B57" s="475" t="s">
        <v>305</v>
      </c>
      <c r="C57" s="451" t="s">
        <v>182</v>
      </c>
      <c r="D57" s="437" t="s">
        <v>291</v>
      </c>
      <c r="E57" s="437" t="s">
        <v>291</v>
      </c>
      <c r="F57" s="478" t="s">
        <v>382</v>
      </c>
      <c r="G57" s="161"/>
      <c r="H57" s="161"/>
    </row>
    <row r="58" spans="1:8" ht="18.75" customHeight="1" x14ac:dyDescent="0.2">
      <c r="A58" s="864"/>
      <c r="B58" s="476" t="s">
        <v>223</v>
      </c>
      <c r="C58" s="477" t="s">
        <v>224</v>
      </c>
      <c r="D58" s="478" t="s">
        <v>225</v>
      </c>
      <c r="E58" s="478" t="s">
        <v>225</v>
      </c>
      <c r="F58" s="478">
        <v>1</v>
      </c>
      <c r="G58" s="161"/>
      <c r="H58" s="161"/>
    </row>
    <row r="59" spans="1:8" x14ac:dyDescent="0.2">
      <c r="A59" s="864"/>
      <c r="B59" s="479" t="s">
        <v>400</v>
      </c>
      <c r="C59" s="477" t="s">
        <v>177</v>
      </c>
      <c r="D59" s="478">
        <v>1</v>
      </c>
      <c r="E59" s="478">
        <v>1</v>
      </c>
      <c r="F59" s="591"/>
      <c r="G59" s="161"/>
      <c r="H59" s="161"/>
    </row>
    <row r="60" spans="1:8" ht="16.5" customHeight="1" x14ac:dyDescent="0.2">
      <c r="A60" s="864"/>
      <c r="B60" s="479" t="s">
        <v>380</v>
      </c>
      <c r="C60" s="477" t="s">
        <v>177</v>
      </c>
      <c r="D60" s="478">
        <v>1</v>
      </c>
      <c r="E60" s="478">
        <v>1</v>
      </c>
      <c r="F60" s="478">
        <v>26</v>
      </c>
      <c r="G60" s="161"/>
      <c r="H60" s="161"/>
    </row>
    <row r="61" spans="1:8" x14ac:dyDescent="0.2">
      <c r="A61" s="864"/>
      <c r="B61" s="480" t="s">
        <v>226</v>
      </c>
      <c r="C61" s="477" t="s">
        <v>177</v>
      </c>
      <c r="D61" s="478">
        <v>1</v>
      </c>
      <c r="E61" s="478">
        <v>1</v>
      </c>
      <c r="F61" s="591"/>
      <c r="G61" s="161"/>
      <c r="H61" s="161"/>
    </row>
    <row r="62" spans="1:8" x14ac:dyDescent="0.2">
      <c r="A62" s="864"/>
      <c r="B62" s="480" t="s">
        <v>227</v>
      </c>
      <c r="C62" s="477" t="s">
        <v>177</v>
      </c>
      <c r="D62" s="478">
        <v>9</v>
      </c>
      <c r="E62" s="478">
        <v>9</v>
      </c>
      <c r="F62" s="591"/>
      <c r="G62" s="161"/>
      <c r="H62" s="161"/>
    </row>
    <row r="63" spans="1:8" ht="33" x14ac:dyDescent="0.2">
      <c r="A63" s="864"/>
      <c r="B63" s="441" t="s">
        <v>228</v>
      </c>
      <c r="C63" s="477" t="s">
        <v>177</v>
      </c>
      <c r="D63" s="478">
        <v>1</v>
      </c>
      <c r="E63" s="478">
        <v>1</v>
      </c>
      <c r="F63" s="592">
        <v>1</v>
      </c>
      <c r="G63" s="161"/>
      <c r="H63" s="161"/>
    </row>
    <row r="64" spans="1:8" x14ac:dyDescent="0.2">
      <c r="A64" s="864"/>
      <c r="B64" s="481" t="s">
        <v>229</v>
      </c>
      <c r="C64" s="477" t="s">
        <v>177</v>
      </c>
      <c r="D64" s="478">
        <v>1</v>
      </c>
      <c r="E64" s="478">
        <v>1</v>
      </c>
      <c r="F64" s="591"/>
      <c r="G64" s="161"/>
      <c r="H64" s="161"/>
    </row>
    <row r="65" spans="1:8" x14ac:dyDescent="0.2">
      <c r="A65" s="864"/>
      <c r="B65" s="481" t="s">
        <v>292</v>
      </c>
      <c r="C65" s="477" t="s">
        <v>177</v>
      </c>
      <c r="D65" s="478">
        <v>0</v>
      </c>
      <c r="E65" s="478">
        <v>0</v>
      </c>
      <c r="F65" s="591"/>
      <c r="G65" s="161"/>
      <c r="H65" s="161"/>
    </row>
    <row r="66" spans="1:8" x14ac:dyDescent="0.2">
      <c r="A66" s="864"/>
      <c r="B66" s="481" t="s">
        <v>230</v>
      </c>
      <c r="C66" s="477" t="s">
        <v>177</v>
      </c>
      <c r="D66" s="478">
        <v>1</v>
      </c>
      <c r="E66" s="478">
        <v>1</v>
      </c>
      <c r="F66" s="591"/>
      <c r="G66" s="161"/>
      <c r="H66" s="161"/>
    </row>
    <row r="67" spans="1:8" x14ac:dyDescent="0.2">
      <c r="A67" s="864"/>
      <c r="B67" s="441" t="s">
        <v>381</v>
      </c>
      <c r="C67" s="477" t="s">
        <v>177</v>
      </c>
      <c r="D67" s="478" t="s">
        <v>231</v>
      </c>
      <c r="E67" s="478" t="s">
        <v>231</v>
      </c>
      <c r="F67" s="478">
        <v>1</v>
      </c>
      <c r="G67" s="161"/>
      <c r="H67" s="161"/>
    </row>
    <row r="68" spans="1:8" x14ac:dyDescent="0.2">
      <c r="A68" s="864"/>
      <c r="B68" s="482" t="s">
        <v>232</v>
      </c>
      <c r="C68" s="477" t="s">
        <v>177</v>
      </c>
      <c r="D68" s="478">
        <v>1</v>
      </c>
      <c r="E68" s="478">
        <v>1</v>
      </c>
      <c r="F68" s="591"/>
      <c r="G68" s="161"/>
      <c r="H68" s="161"/>
    </row>
    <row r="69" spans="1:8" ht="33.75" thickBot="1" x14ac:dyDescent="0.25">
      <c r="A69" s="864"/>
      <c r="B69" s="483" t="s">
        <v>233</v>
      </c>
      <c r="C69" s="477" t="s">
        <v>177</v>
      </c>
      <c r="D69" s="484" t="s">
        <v>234</v>
      </c>
      <c r="E69" s="484" t="s">
        <v>234</v>
      </c>
      <c r="F69" s="591"/>
      <c r="G69" s="161"/>
      <c r="H69" s="161"/>
    </row>
    <row r="70" spans="1:8" x14ac:dyDescent="0.25">
      <c r="A70" s="867" t="s">
        <v>235</v>
      </c>
      <c r="B70" s="433" t="s">
        <v>236</v>
      </c>
      <c r="C70" s="421" t="s">
        <v>177</v>
      </c>
      <c r="D70" s="421" t="s">
        <v>237</v>
      </c>
      <c r="E70" s="421" t="s">
        <v>237</v>
      </c>
      <c r="F70" s="421">
        <v>48</v>
      </c>
      <c r="G70" s="161"/>
      <c r="H70" s="161"/>
    </row>
    <row r="71" spans="1:8" x14ac:dyDescent="0.25">
      <c r="A71" s="864"/>
      <c r="B71" s="465" t="s">
        <v>238</v>
      </c>
      <c r="C71" s="423"/>
      <c r="D71" s="423">
        <v>17</v>
      </c>
      <c r="E71" s="423">
        <v>17</v>
      </c>
      <c r="F71" s="589"/>
      <c r="G71" s="161"/>
      <c r="H71" s="161"/>
    </row>
    <row r="72" spans="1:8" x14ac:dyDescent="0.25">
      <c r="A72" s="864"/>
      <c r="B72" s="465" t="s">
        <v>517</v>
      </c>
      <c r="C72" s="423" t="s">
        <v>218</v>
      </c>
      <c r="D72" s="423">
        <v>3</v>
      </c>
      <c r="E72" s="423">
        <v>3</v>
      </c>
      <c r="F72" s="423">
        <v>1</v>
      </c>
      <c r="G72" s="161"/>
      <c r="H72" s="161"/>
    </row>
    <row r="73" spans="1:8" x14ac:dyDescent="0.25">
      <c r="A73" s="864"/>
      <c r="B73" s="485" t="s">
        <v>239</v>
      </c>
      <c r="C73" s="423" t="s">
        <v>218</v>
      </c>
      <c r="D73" s="423">
        <v>4</v>
      </c>
      <c r="E73" s="423">
        <v>4</v>
      </c>
      <c r="F73" s="589"/>
      <c r="G73" s="161"/>
      <c r="H73" s="161"/>
    </row>
    <row r="74" spans="1:8" ht="17.25" customHeight="1" x14ac:dyDescent="0.25">
      <c r="A74" s="864"/>
      <c r="B74" s="465" t="s">
        <v>283</v>
      </c>
      <c r="C74" s="423" t="s">
        <v>218</v>
      </c>
      <c r="D74" s="423">
        <v>1</v>
      </c>
      <c r="E74" s="423">
        <v>1</v>
      </c>
      <c r="F74" s="589"/>
      <c r="G74" s="161"/>
      <c r="H74" s="161"/>
    </row>
    <row r="75" spans="1:8" x14ac:dyDescent="0.25">
      <c r="A75" s="864"/>
      <c r="B75" s="465" t="s">
        <v>240</v>
      </c>
      <c r="C75" s="423" t="s">
        <v>218</v>
      </c>
      <c r="D75" s="423">
        <v>1</v>
      </c>
      <c r="E75" s="423">
        <v>1</v>
      </c>
      <c r="F75" s="589"/>
      <c r="G75" s="161"/>
      <c r="H75" s="161"/>
    </row>
    <row r="76" spans="1:8" ht="15.75" customHeight="1" thickBot="1" x14ac:dyDescent="0.3">
      <c r="A76" s="864"/>
      <c r="B76" s="486" t="s">
        <v>241</v>
      </c>
      <c r="C76" s="423" t="s">
        <v>218</v>
      </c>
      <c r="D76" s="423">
        <v>8</v>
      </c>
      <c r="E76" s="423">
        <v>8</v>
      </c>
      <c r="F76" s="589"/>
      <c r="G76" s="161"/>
      <c r="H76" s="161"/>
    </row>
    <row r="77" spans="1:8" ht="19.5" x14ac:dyDescent="0.25">
      <c r="A77" s="864"/>
      <c r="B77" s="433" t="s">
        <v>242</v>
      </c>
      <c r="C77" s="421" t="s">
        <v>218</v>
      </c>
      <c r="D77" s="421">
        <v>9</v>
      </c>
      <c r="E77" s="421">
        <v>9</v>
      </c>
      <c r="F77" s="421">
        <v>1</v>
      </c>
      <c r="G77" s="161"/>
      <c r="H77" s="161"/>
    </row>
    <row r="78" spans="1:8" ht="19.5" customHeight="1" thickBot="1" x14ac:dyDescent="0.3">
      <c r="A78" s="864"/>
      <c r="B78" s="465" t="s">
        <v>243</v>
      </c>
      <c r="C78" s="423" t="s">
        <v>27</v>
      </c>
      <c r="D78" s="425">
        <v>6226</v>
      </c>
      <c r="E78" s="425">
        <v>6280</v>
      </c>
      <c r="F78" s="425">
        <v>9429</v>
      </c>
      <c r="G78" s="161"/>
      <c r="H78" s="161"/>
    </row>
    <row r="79" spans="1:8" ht="19.5" customHeight="1" x14ac:dyDescent="0.25">
      <c r="A79" s="871" t="s">
        <v>355</v>
      </c>
      <c r="B79" s="433" t="s">
        <v>356</v>
      </c>
      <c r="C79" s="487" t="s">
        <v>177</v>
      </c>
      <c r="D79" s="488">
        <v>3</v>
      </c>
      <c r="E79" s="489">
        <v>3</v>
      </c>
      <c r="F79" s="488"/>
      <c r="G79" s="161"/>
      <c r="H79" s="161"/>
    </row>
    <row r="80" spans="1:8" ht="19.5" customHeight="1" x14ac:dyDescent="0.25">
      <c r="A80" s="872"/>
      <c r="B80" s="465" t="s">
        <v>30</v>
      </c>
      <c r="C80" s="490"/>
      <c r="D80" s="491"/>
      <c r="E80" s="492"/>
      <c r="F80" s="491"/>
      <c r="G80" s="161"/>
      <c r="H80" s="161"/>
    </row>
    <row r="81" spans="1:8" ht="19.5" customHeight="1" x14ac:dyDescent="0.25">
      <c r="A81" s="872"/>
      <c r="B81" s="465" t="s">
        <v>357</v>
      </c>
      <c r="C81" s="490" t="s">
        <v>177</v>
      </c>
      <c r="D81" s="491">
        <v>1</v>
      </c>
      <c r="E81" s="492">
        <v>1</v>
      </c>
      <c r="F81" s="491"/>
      <c r="G81" s="161"/>
      <c r="H81" s="161"/>
    </row>
    <row r="82" spans="1:8" ht="19.5" customHeight="1" x14ac:dyDescent="0.25">
      <c r="A82" s="872"/>
      <c r="B82" s="485" t="s">
        <v>358</v>
      </c>
      <c r="C82" s="490" t="s">
        <v>177</v>
      </c>
      <c r="D82" s="491">
        <v>1</v>
      </c>
      <c r="E82" s="492">
        <v>1</v>
      </c>
      <c r="F82" s="491"/>
      <c r="G82" s="161"/>
      <c r="H82" s="161"/>
    </row>
    <row r="83" spans="1:8" ht="19.5" customHeight="1" thickBot="1" x14ac:dyDescent="0.3">
      <c r="A83" s="873"/>
      <c r="B83" s="465" t="s">
        <v>518</v>
      </c>
      <c r="C83" s="493" t="s">
        <v>177</v>
      </c>
      <c r="D83" s="494">
        <v>1</v>
      </c>
      <c r="E83" s="495">
        <v>1</v>
      </c>
      <c r="F83" s="494"/>
      <c r="G83" s="161"/>
      <c r="H83" s="161"/>
    </row>
    <row r="84" spans="1:8" ht="28.5" customHeight="1" x14ac:dyDescent="0.25">
      <c r="A84" s="853" t="s">
        <v>40</v>
      </c>
      <c r="B84" s="496" t="s">
        <v>519</v>
      </c>
      <c r="C84" s="497" t="s">
        <v>177</v>
      </c>
      <c r="D84" s="498">
        <v>2</v>
      </c>
      <c r="E84" s="497">
        <v>1</v>
      </c>
      <c r="F84" s="498">
        <v>1</v>
      </c>
      <c r="G84" s="161"/>
      <c r="H84" s="161"/>
    </row>
    <row r="85" spans="1:8" ht="26.25" customHeight="1" thickBot="1" x14ac:dyDescent="0.3">
      <c r="A85" s="854"/>
      <c r="B85" s="499" t="s">
        <v>244</v>
      </c>
      <c r="C85" s="493" t="s">
        <v>177</v>
      </c>
      <c r="D85" s="500">
        <v>1</v>
      </c>
      <c r="E85" s="493">
        <v>1</v>
      </c>
      <c r="F85" s="593"/>
      <c r="G85" s="161"/>
      <c r="H85" s="161"/>
    </row>
    <row r="86" spans="1:8" ht="8.25" customHeight="1" x14ac:dyDescent="0.2">
      <c r="A86" s="107"/>
      <c r="B86" s="850"/>
      <c r="C86" s="850"/>
      <c r="D86" s="850"/>
      <c r="E86" s="850"/>
      <c r="F86" s="850"/>
      <c r="G86" s="283"/>
      <c r="H86" s="283"/>
    </row>
    <row r="87" spans="1:8" ht="36.75" customHeight="1" x14ac:dyDescent="0.2">
      <c r="A87" s="107"/>
      <c r="B87" s="851" t="s">
        <v>520</v>
      </c>
      <c r="C87" s="851"/>
      <c r="D87" s="851"/>
      <c r="E87" s="851"/>
      <c r="F87" s="851"/>
      <c r="G87" s="283"/>
      <c r="H87" s="283"/>
    </row>
    <row r="88" spans="1:8" ht="24" customHeight="1" x14ac:dyDescent="0.2">
      <c r="A88" s="107"/>
      <c r="B88" s="851" t="s">
        <v>521</v>
      </c>
      <c r="C88" s="851"/>
      <c r="D88" s="851"/>
      <c r="E88" s="851"/>
      <c r="F88" s="851"/>
      <c r="G88" s="283"/>
      <c r="H88" s="283"/>
    </row>
    <row r="89" spans="1:8" ht="40.5" customHeight="1" x14ac:dyDescent="0.25">
      <c r="B89" s="851" t="s">
        <v>522</v>
      </c>
      <c r="C89" s="851"/>
      <c r="D89" s="851"/>
      <c r="E89" s="851"/>
      <c r="F89" s="851"/>
      <c r="G89" s="852"/>
      <c r="H89" s="852"/>
    </row>
  </sheetData>
  <mergeCells count="17">
    <mergeCell ref="A84:A85"/>
    <mergeCell ref="B1:F1"/>
    <mergeCell ref="E2:F2"/>
    <mergeCell ref="A3:A4"/>
    <mergeCell ref="B3:B4"/>
    <mergeCell ref="C3:E3"/>
    <mergeCell ref="A5:A38"/>
    <mergeCell ref="A39:A55"/>
    <mergeCell ref="F39:F55"/>
    <mergeCell ref="A56:A69"/>
    <mergeCell ref="A70:A78"/>
    <mergeCell ref="A79:A83"/>
    <mergeCell ref="B86:F86"/>
    <mergeCell ref="B87:F87"/>
    <mergeCell ref="B88:F88"/>
    <mergeCell ref="B89:F89"/>
    <mergeCell ref="G89:H8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zoomScaleNormal="100" workbookViewId="0">
      <selection activeCell="G2" sqref="G2"/>
    </sheetView>
  </sheetViews>
  <sheetFormatPr defaultRowHeight="15" x14ac:dyDescent="0.2"/>
  <cols>
    <col min="1" max="1" width="63.85546875" style="413" customWidth="1"/>
    <col min="2" max="5" width="17.7109375" style="413" customWidth="1"/>
    <col min="6" max="256" width="9.140625" style="413"/>
    <col min="257" max="257" width="57" style="413" customWidth="1"/>
    <col min="258" max="260" width="17.7109375" style="413" customWidth="1"/>
    <col min="261" max="512" width="9.140625" style="413"/>
    <col min="513" max="513" width="57" style="413" customWidth="1"/>
    <col min="514" max="516" width="17.7109375" style="413" customWidth="1"/>
    <col min="517" max="768" width="9.140625" style="413"/>
    <col min="769" max="769" width="57" style="413" customWidth="1"/>
    <col min="770" max="772" width="17.7109375" style="413" customWidth="1"/>
    <col min="773" max="1024" width="9.140625" style="413"/>
    <col min="1025" max="1025" width="57" style="413" customWidth="1"/>
    <col min="1026" max="1028" width="17.7109375" style="413" customWidth="1"/>
    <col min="1029" max="1280" width="9.140625" style="413"/>
    <col min="1281" max="1281" width="57" style="413" customWidth="1"/>
    <col min="1282" max="1284" width="17.7109375" style="413" customWidth="1"/>
    <col min="1285" max="1536" width="9.140625" style="413"/>
    <col min="1537" max="1537" width="57" style="413" customWidth="1"/>
    <col min="1538" max="1540" width="17.7109375" style="413" customWidth="1"/>
    <col min="1541" max="1792" width="9.140625" style="413"/>
    <col min="1793" max="1793" width="57" style="413" customWidth="1"/>
    <col min="1794" max="1796" width="17.7109375" style="413" customWidth="1"/>
    <col min="1797" max="2048" width="9.140625" style="413"/>
    <col min="2049" max="2049" width="57" style="413" customWidth="1"/>
    <col min="2050" max="2052" width="17.7109375" style="413" customWidth="1"/>
    <col min="2053" max="2304" width="9.140625" style="413"/>
    <col min="2305" max="2305" width="57" style="413" customWidth="1"/>
    <col min="2306" max="2308" width="17.7109375" style="413" customWidth="1"/>
    <col min="2309" max="2560" width="9.140625" style="413"/>
    <col min="2561" max="2561" width="57" style="413" customWidth="1"/>
    <col min="2562" max="2564" width="17.7109375" style="413" customWidth="1"/>
    <col min="2565" max="2816" width="9.140625" style="413"/>
    <col min="2817" max="2817" width="57" style="413" customWidth="1"/>
    <col min="2818" max="2820" width="17.7109375" style="413" customWidth="1"/>
    <col min="2821" max="3072" width="9.140625" style="413"/>
    <col min="3073" max="3073" width="57" style="413" customWidth="1"/>
    <col min="3074" max="3076" width="17.7109375" style="413" customWidth="1"/>
    <col min="3077" max="3328" width="9.140625" style="413"/>
    <col min="3329" max="3329" width="57" style="413" customWidth="1"/>
    <col min="3330" max="3332" width="17.7109375" style="413" customWidth="1"/>
    <col min="3333" max="3584" width="9.140625" style="413"/>
    <col min="3585" max="3585" width="57" style="413" customWidth="1"/>
    <col min="3586" max="3588" width="17.7109375" style="413" customWidth="1"/>
    <col min="3589" max="3840" width="9.140625" style="413"/>
    <col min="3841" max="3841" width="57" style="413" customWidth="1"/>
    <col min="3842" max="3844" width="17.7109375" style="413" customWidth="1"/>
    <col min="3845" max="4096" width="9.140625" style="413"/>
    <col min="4097" max="4097" width="57" style="413" customWidth="1"/>
    <col min="4098" max="4100" width="17.7109375" style="413" customWidth="1"/>
    <col min="4101" max="4352" width="9.140625" style="413"/>
    <col min="4353" max="4353" width="57" style="413" customWidth="1"/>
    <col min="4354" max="4356" width="17.7109375" style="413" customWidth="1"/>
    <col min="4357" max="4608" width="9.140625" style="413"/>
    <col min="4609" max="4609" width="57" style="413" customWidth="1"/>
    <col min="4610" max="4612" width="17.7109375" style="413" customWidth="1"/>
    <col min="4613" max="4864" width="9.140625" style="413"/>
    <col min="4865" max="4865" width="57" style="413" customWidth="1"/>
    <col min="4866" max="4868" width="17.7109375" style="413" customWidth="1"/>
    <col min="4869" max="5120" width="9.140625" style="413"/>
    <col min="5121" max="5121" width="57" style="413" customWidth="1"/>
    <col min="5122" max="5124" width="17.7109375" style="413" customWidth="1"/>
    <col min="5125" max="5376" width="9.140625" style="413"/>
    <col min="5377" max="5377" width="57" style="413" customWidth="1"/>
    <col min="5378" max="5380" width="17.7109375" style="413" customWidth="1"/>
    <col min="5381" max="5632" width="9.140625" style="413"/>
    <col min="5633" max="5633" width="57" style="413" customWidth="1"/>
    <col min="5634" max="5636" width="17.7109375" style="413" customWidth="1"/>
    <col min="5637" max="5888" width="9.140625" style="413"/>
    <col min="5889" max="5889" width="57" style="413" customWidth="1"/>
    <col min="5890" max="5892" width="17.7109375" style="413" customWidth="1"/>
    <col min="5893" max="6144" width="9.140625" style="413"/>
    <col min="6145" max="6145" width="57" style="413" customWidth="1"/>
    <col min="6146" max="6148" width="17.7109375" style="413" customWidth="1"/>
    <col min="6149" max="6400" width="9.140625" style="413"/>
    <col min="6401" max="6401" width="57" style="413" customWidth="1"/>
    <col min="6402" max="6404" width="17.7109375" style="413" customWidth="1"/>
    <col min="6405" max="6656" width="9.140625" style="413"/>
    <col min="6657" max="6657" width="57" style="413" customWidth="1"/>
    <col min="6658" max="6660" width="17.7109375" style="413" customWidth="1"/>
    <col min="6661" max="6912" width="9.140625" style="413"/>
    <col min="6913" max="6913" width="57" style="413" customWidth="1"/>
    <col min="6914" max="6916" width="17.7109375" style="413" customWidth="1"/>
    <col min="6917" max="7168" width="9.140625" style="413"/>
    <col min="7169" max="7169" width="57" style="413" customWidth="1"/>
    <col min="7170" max="7172" width="17.7109375" style="413" customWidth="1"/>
    <col min="7173" max="7424" width="9.140625" style="413"/>
    <col min="7425" max="7425" width="57" style="413" customWidth="1"/>
    <col min="7426" max="7428" width="17.7109375" style="413" customWidth="1"/>
    <col min="7429" max="7680" width="9.140625" style="413"/>
    <col min="7681" max="7681" width="57" style="413" customWidth="1"/>
    <col min="7682" max="7684" width="17.7109375" style="413" customWidth="1"/>
    <col min="7685" max="7936" width="9.140625" style="413"/>
    <col min="7937" max="7937" width="57" style="413" customWidth="1"/>
    <col min="7938" max="7940" width="17.7109375" style="413" customWidth="1"/>
    <col min="7941" max="8192" width="9.140625" style="413"/>
    <col min="8193" max="8193" width="57" style="413" customWidth="1"/>
    <col min="8194" max="8196" width="17.7109375" style="413" customWidth="1"/>
    <col min="8197" max="8448" width="9.140625" style="413"/>
    <col min="8449" max="8449" width="57" style="413" customWidth="1"/>
    <col min="8450" max="8452" width="17.7109375" style="413" customWidth="1"/>
    <col min="8453" max="8704" width="9.140625" style="413"/>
    <col min="8705" max="8705" width="57" style="413" customWidth="1"/>
    <col min="8706" max="8708" width="17.7109375" style="413" customWidth="1"/>
    <col min="8709" max="8960" width="9.140625" style="413"/>
    <col min="8961" max="8961" width="57" style="413" customWidth="1"/>
    <col min="8962" max="8964" width="17.7109375" style="413" customWidth="1"/>
    <col min="8965" max="9216" width="9.140625" style="413"/>
    <col min="9217" max="9217" width="57" style="413" customWidth="1"/>
    <col min="9218" max="9220" width="17.7109375" style="413" customWidth="1"/>
    <col min="9221" max="9472" width="9.140625" style="413"/>
    <col min="9473" max="9473" width="57" style="413" customWidth="1"/>
    <col min="9474" max="9476" width="17.7109375" style="413" customWidth="1"/>
    <col min="9477" max="9728" width="9.140625" style="413"/>
    <col min="9729" max="9729" width="57" style="413" customWidth="1"/>
    <col min="9730" max="9732" width="17.7109375" style="413" customWidth="1"/>
    <col min="9733" max="9984" width="9.140625" style="413"/>
    <col min="9985" max="9985" width="57" style="413" customWidth="1"/>
    <col min="9986" max="9988" width="17.7109375" style="413" customWidth="1"/>
    <col min="9989" max="10240" width="9.140625" style="413"/>
    <col min="10241" max="10241" width="57" style="413" customWidth="1"/>
    <col min="10242" max="10244" width="17.7109375" style="413" customWidth="1"/>
    <col min="10245" max="10496" width="9.140625" style="413"/>
    <col min="10497" max="10497" width="57" style="413" customWidth="1"/>
    <col min="10498" max="10500" width="17.7109375" style="413" customWidth="1"/>
    <col min="10501" max="10752" width="9.140625" style="413"/>
    <col min="10753" max="10753" width="57" style="413" customWidth="1"/>
    <col min="10754" max="10756" width="17.7109375" style="413" customWidth="1"/>
    <col min="10757" max="11008" width="9.140625" style="413"/>
    <col min="11009" max="11009" width="57" style="413" customWidth="1"/>
    <col min="11010" max="11012" width="17.7109375" style="413" customWidth="1"/>
    <col min="11013" max="11264" width="9.140625" style="413"/>
    <col min="11265" max="11265" width="57" style="413" customWidth="1"/>
    <col min="11266" max="11268" width="17.7109375" style="413" customWidth="1"/>
    <col min="11269" max="11520" width="9.140625" style="413"/>
    <col min="11521" max="11521" width="57" style="413" customWidth="1"/>
    <col min="11522" max="11524" width="17.7109375" style="413" customWidth="1"/>
    <col min="11525" max="11776" width="9.140625" style="413"/>
    <col min="11777" max="11777" width="57" style="413" customWidth="1"/>
    <col min="11778" max="11780" width="17.7109375" style="413" customWidth="1"/>
    <col min="11781" max="12032" width="9.140625" style="413"/>
    <col min="12033" max="12033" width="57" style="413" customWidth="1"/>
    <col min="12034" max="12036" width="17.7109375" style="413" customWidth="1"/>
    <col min="12037" max="12288" width="9.140625" style="413"/>
    <col min="12289" max="12289" width="57" style="413" customWidth="1"/>
    <col min="12290" max="12292" width="17.7109375" style="413" customWidth="1"/>
    <col min="12293" max="12544" width="9.140625" style="413"/>
    <col min="12545" max="12545" width="57" style="413" customWidth="1"/>
    <col min="12546" max="12548" width="17.7109375" style="413" customWidth="1"/>
    <col min="12549" max="12800" width="9.140625" style="413"/>
    <col min="12801" max="12801" width="57" style="413" customWidth="1"/>
    <col min="12802" max="12804" width="17.7109375" style="413" customWidth="1"/>
    <col min="12805" max="13056" width="9.140625" style="413"/>
    <col min="13057" max="13057" width="57" style="413" customWidth="1"/>
    <col min="13058" max="13060" width="17.7109375" style="413" customWidth="1"/>
    <col min="13061" max="13312" width="9.140625" style="413"/>
    <col min="13313" max="13313" width="57" style="413" customWidth="1"/>
    <col min="13314" max="13316" width="17.7109375" style="413" customWidth="1"/>
    <col min="13317" max="13568" width="9.140625" style="413"/>
    <col min="13569" max="13569" width="57" style="413" customWidth="1"/>
    <col min="13570" max="13572" width="17.7109375" style="413" customWidth="1"/>
    <col min="13573" max="13824" width="9.140625" style="413"/>
    <col min="13825" max="13825" width="57" style="413" customWidth="1"/>
    <col min="13826" max="13828" width="17.7109375" style="413" customWidth="1"/>
    <col min="13829" max="14080" width="9.140625" style="413"/>
    <col min="14081" max="14081" width="57" style="413" customWidth="1"/>
    <col min="14082" max="14084" width="17.7109375" style="413" customWidth="1"/>
    <col min="14085" max="14336" width="9.140625" style="413"/>
    <col min="14337" max="14337" width="57" style="413" customWidth="1"/>
    <col min="14338" max="14340" width="17.7109375" style="413" customWidth="1"/>
    <col min="14341" max="14592" width="9.140625" style="413"/>
    <col min="14593" max="14593" width="57" style="413" customWidth="1"/>
    <col min="14594" max="14596" width="17.7109375" style="413" customWidth="1"/>
    <col min="14597" max="14848" width="9.140625" style="413"/>
    <col min="14849" max="14849" width="57" style="413" customWidth="1"/>
    <col min="14850" max="14852" width="17.7109375" style="413" customWidth="1"/>
    <col min="14853" max="15104" width="9.140625" style="413"/>
    <col min="15105" max="15105" width="57" style="413" customWidth="1"/>
    <col min="15106" max="15108" width="17.7109375" style="413" customWidth="1"/>
    <col min="15109" max="15360" width="9.140625" style="413"/>
    <col min="15361" max="15361" width="57" style="413" customWidth="1"/>
    <col min="15362" max="15364" width="17.7109375" style="413" customWidth="1"/>
    <col min="15365" max="15616" width="9.140625" style="413"/>
    <col min="15617" max="15617" width="57" style="413" customWidth="1"/>
    <col min="15618" max="15620" width="17.7109375" style="413" customWidth="1"/>
    <col min="15621" max="15872" width="9.140625" style="413"/>
    <col min="15873" max="15873" width="57" style="413" customWidth="1"/>
    <col min="15874" max="15876" width="17.7109375" style="413" customWidth="1"/>
    <col min="15877" max="16128" width="9.140625" style="413"/>
    <col min="16129" max="16129" width="57" style="413" customWidth="1"/>
    <col min="16130" max="16132" width="17.7109375" style="413" customWidth="1"/>
    <col min="16133" max="16384" width="9.140625" style="413"/>
  </cols>
  <sheetData>
    <row r="1" spans="1:5" s="403" customFormat="1" ht="66" customHeight="1" x14ac:dyDescent="0.2">
      <c r="A1" s="875" t="s">
        <v>464</v>
      </c>
      <c r="B1" s="875"/>
      <c r="C1" s="875"/>
      <c r="D1" s="875"/>
      <c r="E1" s="875"/>
    </row>
    <row r="2" spans="1:5" s="403" customFormat="1" ht="15.75" customHeight="1" x14ac:dyDescent="0.2">
      <c r="A2" s="404"/>
      <c r="B2" s="405"/>
      <c r="C2" s="876" t="s">
        <v>465</v>
      </c>
      <c r="D2" s="876"/>
      <c r="E2" s="876"/>
    </row>
    <row r="3" spans="1:5" s="406" customFormat="1" ht="16.5" x14ac:dyDescent="0.2">
      <c r="A3" s="877" t="s">
        <v>466</v>
      </c>
      <c r="B3" s="877" t="s">
        <v>467</v>
      </c>
      <c r="C3" s="877"/>
      <c r="D3" s="877"/>
      <c r="E3" s="877"/>
    </row>
    <row r="4" spans="1:5" s="406" customFormat="1" ht="16.5" x14ac:dyDescent="0.2">
      <c r="A4" s="877"/>
      <c r="B4" s="407">
        <v>2012</v>
      </c>
      <c r="C4" s="407">
        <v>2013</v>
      </c>
      <c r="D4" s="407">
        <v>2014</v>
      </c>
      <c r="E4" s="407">
        <v>2015</v>
      </c>
    </row>
    <row r="5" spans="1:5" s="410" customFormat="1" ht="16.5" x14ac:dyDescent="0.2">
      <c r="A5" s="408" t="s">
        <v>468</v>
      </c>
      <c r="B5" s="409">
        <f>B7+B16+B24</f>
        <v>150</v>
      </c>
      <c r="C5" s="409">
        <f>C7+C16+C24</f>
        <v>150</v>
      </c>
      <c r="D5" s="409">
        <f>D7+D16+D24</f>
        <v>143</v>
      </c>
      <c r="E5" s="409">
        <f>E7+E16+E24</f>
        <v>144</v>
      </c>
    </row>
    <row r="6" spans="1:5" ht="16.5" x14ac:dyDescent="0.2">
      <c r="A6" s="411" t="s">
        <v>469</v>
      </c>
      <c r="B6" s="412"/>
      <c r="C6" s="412"/>
      <c r="D6" s="412"/>
      <c r="E6" s="412"/>
    </row>
    <row r="7" spans="1:5" s="410" customFormat="1" ht="16.5" x14ac:dyDescent="0.2">
      <c r="A7" s="409" t="s">
        <v>470</v>
      </c>
      <c r="B7" s="409">
        <f>SUM(B9:B15)</f>
        <v>139</v>
      </c>
      <c r="C7" s="409">
        <f>SUM(C9:C15)</f>
        <v>137</v>
      </c>
      <c r="D7" s="409">
        <f>SUM(D9:D15)</f>
        <v>127</v>
      </c>
      <c r="E7" s="409">
        <f>SUM(E9:E15)</f>
        <v>127</v>
      </c>
    </row>
    <row r="8" spans="1:5" ht="16.5" x14ac:dyDescent="0.2">
      <c r="A8" s="411" t="s">
        <v>471</v>
      </c>
      <c r="B8" s="412"/>
      <c r="C8" s="412"/>
      <c r="D8" s="412"/>
      <c r="E8" s="412"/>
    </row>
    <row r="9" spans="1:5" s="416" customFormat="1" ht="16.5" x14ac:dyDescent="0.2">
      <c r="A9" s="414" t="s">
        <v>472</v>
      </c>
      <c r="B9" s="415">
        <v>86</v>
      </c>
      <c r="C9" s="415">
        <v>84</v>
      </c>
      <c r="D9" s="415">
        <v>84</v>
      </c>
      <c r="E9" s="415">
        <v>84</v>
      </c>
    </row>
    <row r="10" spans="1:5" s="416" customFormat="1" ht="16.5" x14ac:dyDescent="0.2">
      <c r="A10" s="414" t="s">
        <v>473</v>
      </c>
      <c r="B10" s="415">
        <v>15</v>
      </c>
      <c r="C10" s="415">
        <v>15</v>
      </c>
      <c r="D10" s="415">
        <v>15</v>
      </c>
      <c r="E10" s="415">
        <v>15</v>
      </c>
    </row>
    <row r="11" spans="1:5" s="416" customFormat="1" ht="16.5" x14ac:dyDescent="0.2">
      <c r="A11" s="414" t="s">
        <v>474</v>
      </c>
      <c r="B11" s="415">
        <v>10</v>
      </c>
      <c r="C11" s="415">
        <v>10</v>
      </c>
      <c r="D11" s="415"/>
      <c r="E11" s="415"/>
    </row>
    <row r="12" spans="1:5" s="416" customFormat="1" ht="16.5" x14ac:dyDescent="0.2">
      <c r="A12" s="414" t="s">
        <v>475</v>
      </c>
      <c r="B12" s="415">
        <v>25</v>
      </c>
      <c r="C12" s="415">
        <v>25</v>
      </c>
      <c r="D12" s="415">
        <v>23</v>
      </c>
      <c r="E12" s="415">
        <v>23</v>
      </c>
    </row>
    <row r="13" spans="1:5" s="416" customFormat="1" ht="16.5" x14ac:dyDescent="0.2">
      <c r="A13" s="414" t="s">
        <v>523</v>
      </c>
      <c r="B13" s="415"/>
      <c r="C13" s="415"/>
      <c r="D13" s="415">
        <v>1</v>
      </c>
      <c r="E13" s="415">
        <v>1</v>
      </c>
    </row>
    <row r="14" spans="1:5" s="416" customFormat="1" ht="16.5" x14ac:dyDescent="0.2">
      <c r="A14" s="414" t="s">
        <v>476</v>
      </c>
      <c r="B14" s="415">
        <v>2</v>
      </c>
      <c r="C14" s="415">
        <v>2</v>
      </c>
      <c r="D14" s="415">
        <v>3</v>
      </c>
      <c r="E14" s="415">
        <v>3</v>
      </c>
    </row>
    <row r="15" spans="1:5" s="416" customFormat="1" ht="16.5" x14ac:dyDescent="0.2">
      <c r="A15" s="414" t="s">
        <v>477</v>
      </c>
      <c r="B15" s="415">
        <v>1</v>
      </c>
      <c r="C15" s="415">
        <v>1</v>
      </c>
      <c r="D15" s="415">
        <v>1</v>
      </c>
      <c r="E15" s="415">
        <v>1</v>
      </c>
    </row>
    <row r="16" spans="1:5" s="410" customFormat="1" ht="16.5" x14ac:dyDescent="0.2">
      <c r="A16" s="409" t="s">
        <v>478</v>
      </c>
      <c r="B16" s="409">
        <f>SUM(B18:B23)</f>
        <v>5</v>
      </c>
      <c r="C16" s="409">
        <f>SUM(C18:C23)</f>
        <v>7</v>
      </c>
      <c r="D16" s="409">
        <f>SUM(D18:D23)</f>
        <v>10</v>
      </c>
      <c r="E16" s="409">
        <f>SUM(E18:E23)</f>
        <v>10</v>
      </c>
    </row>
    <row r="17" spans="1:5" ht="16.5" x14ac:dyDescent="0.2">
      <c r="A17" s="411" t="s">
        <v>471</v>
      </c>
      <c r="B17" s="412"/>
      <c r="C17" s="412"/>
      <c r="D17" s="412"/>
      <c r="E17" s="412"/>
    </row>
    <row r="18" spans="1:5" s="416" customFormat="1" ht="16.5" x14ac:dyDescent="0.2">
      <c r="A18" s="414" t="s">
        <v>472</v>
      </c>
      <c r="B18" s="415">
        <v>3</v>
      </c>
      <c r="C18" s="415">
        <v>5</v>
      </c>
      <c r="D18" s="415">
        <v>8</v>
      </c>
      <c r="E18" s="415">
        <v>8</v>
      </c>
    </row>
    <row r="19" spans="1:5" s="416" customFormat="1" ht="16.5" x14ac:dyDescent="0.2">
      <c r="A19" s="414" t="s">
        <v>473</v>
      </c>
      <c r="B19" s="415"/>
      <c r="C19" s="415"/>
      <c r="D19" s="415"/>
      <c r="E19" s="415"/>
    </row>
    <row r="20" spans="1:5" s="416" customFormat="1" ht="16.5" x14ac:dyDescent="0.2">
      <c r="A20" s="414" t="s">
        <v>475</v>
      </c>
      <c r="B20" s="415">
        <v>1</v>
      </c>
      <c r="C20" s="415">
        <v>1</v>
      </c>
      <c r="D20" s="415">
        <v>1</v>
      </c>
      <c r="E20" s="415">
        <v>1</v>
      </c>
    </row>
    <row r="21" spans="1:5" s="416" customFormat="1" ht="16.5" x14ac:dyDescent="0.2">
      <c r="A21" s="414" t="s">
        <v>523</v>
      </c>
      <c r="B21" s="415"/>
      <c r="C21" s="415"/>
      <c r="D21" s="415"/>
      <c r="E21" s="415"/>
    </row>
    <row r="22" spans="1:5" s="416" customFormat="1" ht="16.5" x14ac:dyDescent="0.2">
      <c r="A22" s="414" t="s">
        <v>476</v>
      </c>
      <c r="B22" s="415"/>
      <c r="C22" s="415"/>
      <c r="D22" s="415"/>
      <c r="E22" s="415"/>
    </row>
    <row r="23" spans="1:5" s="416" customFormat="1" ht="16.5" x14ac:dyDescent="0.2">
      <c r="A23" s="414" t="s">
        <v>477</v>
      </c>
      <c r="B23" s="415">
        <v>1</v>
      </c>
      <c r="C23" s="415">
        <v>1</v>
      </c>
      <c r="D23" s="415">
        <v>1</v>
      </c>
      <c r="E23" s="415">
        <v>1</v>
      </c>
    </row>
    <row r="24" spans="1:5" s="410" customFormat="1" ht="16.5" x14ac:dyDescent="0.2">
      <c r="A24" s="409" t="s">
        <v>479</v>
      </c>
      <c r="B24" s="409">
        <v>6</v>
      </c>
      <c r="C24" s="409">
        <v>6</v>
      </c>
      <c r="D24" s="409">
        <v>6</v>
      </c>
      <c r="E24" s="409">
        <v>7</v>
      </c>
    </row>
    <row r="25" spans="1:5" x14ac:dyDescent="0.2">
      <c r="A25" s="403"/>
      <c r="B25" s="403"/>
      <c r="C25" s="403"/>
      <c r="D25" s="403"/>
      <c r="E25" s="403"/>
    </row>
    <row r="26" spans="1:5" x14ac:dyDescent="0.2">
      <c r="A26" s="417" t="s">
        <v>480</v>
      </c>
      <c r="B26" s="417"/>
      <c r="C26" s="417"/>
      <c r="D26" s="417"/>
      <c r="E26" s="417"/>
    </row>
    <row r="27" spans="1:5" ht="141.75" customHeight="1" x14ac:dyDescent="0.2">
      <c r="A27" s="878" t="s">
        <v>524</v>
      </c>
      <c r="B27" s="878"/>
      <c r="C27" s="878"/>
      <c r="D27" s="878"/>
      <c r="E27" s="878"/>
    </row>
    <row r="28" spans="1:5" ht="23.25" customHeight="1" x14ac:dyDescent="0.25">
      <c r="A28" s="879" t="s">
        <v>525</v>
      </c>
      <c r="B28" s="879"/>
      <c r="C28" s="879"/>
      <c r="D28" s="879"/>
      <c r="E28" s="879"/>
    </row>
    <row r="29" spans="1:5" ht="23.25" customHeight="1" x14ac:dyDescent="0.25">
      <c r="A29" s="874" t="s">
        <v>481</v>
      </c>
      <c r="B29" s="874"/>
      <c r="C29" s="874"/>
      <c r="D29" s="874"/>
      <c r="E29" s="874"/>
    </row>
    <row r="30" spans="1:5" ht="30.75" customHeight="1" x14ac:dyDescent="0.25">
      <c r="A30" s="874" t="s">
        <v>482</v>
      </c>
      <c r="B30" s="874"/>
      <c r="C30" s="874"/>
      <c r="D30" s="874"/>
      <c r="E30" s="874"/>
    </row>
    <row r="31" spans="1:5" ht="48.75" customHeight="1" x14ac:dyDescent="0.25">
      <c r="A31" s="874" t="s">
        <v>483</v>
      </c>
      <c r="B31" s="874"/>
      <c r="C31" s="874"/>
      <c r="D31" s="874"/>
      <c r="E31" s="874"/>
    </row>
    <row r="32" spans="1:5" ht="36" customHeight="1" x14ac:dyDescent="0.25">
      <c r="A32" s="879" t="s">
        <v>526</v>
      </c>
      <c r="B32" s="879"/>
      <c r="C32" s="879"/>
      <c r="D32" s="879"/>
      <c r="E32" s="879"/>
    </row>
    <row r="33" spans="1:5" ht="93" customHeight="1" x14ac:dyDescent="0.25">
      <c r="A33" s="879" t="s">
        <v>527</v>
      </c>
      <c r="B33" s="879"/>
      <c r="C33" s="879"/>
      <c r="D33" s="879"/>
      <c r="E33" s="879"/>
    </row>
    <row r="34" spans="1:5" ht="38.25" customHeight="1" x14ac:dyDescent="0.25">
      <c r="A34" s="874" t="s">
        <v>528</v>
      </c>
      <c r="B34" s="874"/>
      <c r="C34" s="874"/>
      <c r="D34" s="874"/>
      <c r="E34" s="874"/>
    </row>
  </sheetData>
  <mergeCells count="12">
    <mergeCell ref="A34:E34"/>
    <mergeCell ref="A1:E1"/>
    <mergeCell ref="C2:E2"/>
    <mergeCell ref="A3:A4"/>
    <mergeCell ref="B3:E3"/>
    <mergeCell ref="A27:E27"/>
    <mergeCell ref="A28:E28"/>
    <mergeCell ref="A29:E29"/>
    <mergeCell ref="A30:E30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O97"/>
  <sheetViews>
    <sheetView view="pageBreakPreview" zoomScale="60" zoomScaleNormal="60" workbookViewId="0">
      <selection activeCell="Y74" sqref="Y74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82" t="s">
        <v>349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</row>
    <row r="2" spans="1:15" ht="6" customHeight="1" thickBo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4"/>
    </row>
    <row r="3" spans="1:15" ht="40.5" customHeight="1" thickBot="1" x14ac:dyDescent="0.25">
      <c r="A3" s="14"/>
      <c r="B3" s="883" t="s">
        <v>119</v>
      </c>
      <c r="C3" s="880" t="s">
        <v>246</v>
      </c>
      <c r="D3" s="881"/>
      <c r="E3" s="880" t="s">
        <v>252</v>
      </c>
      <c r="F3" s="881"/>
      <c r="G3" s="880" t="s">
        <v>247</v>
      </c>
      <c r="H3" s="881"/>
      <c r="I3" s="880" t="s">
        <v>248</v>
      </c>
      <c r="J3" s="881"/>
      <c r="K3" s="880" t="s">
        <v>249</v>
      </c>
      <c r="L3" s="881"/>
      <c r="M3" s="880" t="s">
        <v>250</v>
      </c>
      <c r="N3" s="881"/>
    </row>
    <row r="4" spans="1:15" ht="23.25" customHeight="1" thickBot="1" x14ac:dyDescent="0.25">
      <c r="A4" s="14"/>
      <c r="B4" s="884"/>
      <c r="C4" s="170">
        <v>2014</v>
      </c>
      <c r="D4" s="171">
        <v>2015</v>
      </c>
      <c r="E4" s="170">
        <v>2014</v>
      </c>
      <c r="F4" s="171">
        <v>2015</v>
      </c>
      <c r="G4" s="170">
        <v>2014</v>
      </c>
      <c r="H4" s="171">
        <v>2015</v>
      </c>
      <c r="I4" s="170">
        <v>2014</v>
      </c>
      <c r="J4" s="171">
        <v>2015</v>
      </c>
      <c r="K4" s="170">
        <v>2014</v>
      </c>
      <c r="L4" s="171">
        <v>2015</v>
      </c>
      <c r="M4" s="170">
        <v>2014</v>
      </c>
      <c r="N4" s="171">
        <v>2015</v>
      </c>
    </row>
    <row r="5" spans="1:15" s="32" customFormat="1" ht="45" customHeight="1" x14ac:dyDescent="0.2">
      <c r="A5" s="172"/>
      <c r="B5" s="173" t="s">
        <v>9</v>
      </c>
      <c r="C5" s="174">
        <v>7294.3281818181822</v>
      </c>
      <c r="D5" s="174">
        <v>5815.07</v>
      </c>
      <c r="E5" s="174">
        <v>14076.37</v>
      </c>
      <c r="F5" s="175">
        <v>14766.91</v>
      </c>
      <c r="G5" s="174">
        <v>1423.18</v>
      </c>
      <c r="H5" s="174">
        <v>1243.48</v>
      </c>
      <c r="I5" s="174">
        <v>734.14</v>
      </c>
      <c r="J5" s="175">
        <v>784.33</v>
      </c>
      <c r="K5" s="174">
        <v>1244.8</v>
      </c>
      <c r="L5" s="174">
        <v>1251.8499999999999</v>
      </c>
      <c r="M5" s="176">
        <v>19.91</v>
      </c>
      <c r="N5" s="176">
        <v>17.100000000000001</v>
      </c>
    </row>
    <row r="6" spans="1:15" s="32" customFormat="1" ht="39" customHeight="1" x14ac:dyDescent="0.2">
      <c r="A6" s="172"/>
      <c r="B6" s="177" t="s">
        <v>10</v>
      </c>
      <c r="C6" s="178">
        <v>7151.58</v>
      </c>
      <c r="D6" s="178">
        <v>5701.4874999999993</v>
      </c>
      <c r="E6" s="178">
        <v>14191.63</v>
      </c>
      <c r="F6" s="179">
        <v>14531.125</v>
      </c>
      <c r="G6" s="178">
        <v>1410.5</v>
      </c>
      <c r="H6" s="178">
        <v>1197.5999999999999</v>
      </c>
      <c r="I6" s="178">
        <v>728.55</v>
      </c>
      <c r="J6" s="179">
        <v>785.55</v>
      </c>
      <c r="K6" s="178">
        <v>1300.98</v>
      </c>
      <c r="L6" s="178">
        <v>1227.19</v>
      </c>
      <c r="M6" s="180">
        <v>20.83</v>
      </c>
      <c r="N6" s="180">
        <v>16.84</v>
      </c>
    </row>
    <row r="7" spans="1:15" s="32" customFormat="1" ht="39.75" customHeight="1" x14ac:dyDescent="0.2">
      <c r="A7" s="172"/>
      <c r="B7" s="177" t="s">
        <v>11</v>
      </c>
      <c r="C7" s="178">
        <v>6667.56</v>
      </c>
      <c r="D7" s="178">
        <v>5925.4554545454539</v>
      </c>
      <c r="E7" s="178">
        <v>15656.79</v>
      </c>
      <c r="F7" s="179">
        <v>13742.160909090908</v>
      </c>
      <c r="G7" s="178">
        <v>1451.62</v>
      </c>
      <c r="H7" s="178">
        <v>1138.6400000000001</v>
      </c>
      <c r="I7" s="178">
        <v>773.07</v>
      </c>
      <c r="J7" s="179">
        <v>786.32</v>
      </c>
      <c r="K7" s="178">
        <v>1336.08</v>
      </c>
      <c r="L7" s="178">
        <v>1178.6300000000001</v>
      </c>
      <c r="M7" s="180">
        <v>20.74</v>
      </c>
      <c r="N7" s="180">
        <v>16.22</v>
      </c>
    </row>
    <row r="8" spans="1:15" s="32" customFormat="1" ht="43.5" customHeight="1" x14ac:dyDescent="0.2">
      <c r="A8" s="172"/>
      <c r="B8" s="177" t="s">
        <v>12</v>
      </c>
      <c r="C8" s="178">
        <v>6670.24</v>
      </c>
      <c r="D8" s="178"/>
      <c r="E8" s="178">
        <v>17370.75</v>
      </c>
      <c r="F8" s="179"/>
      <c r="G8" s="178">
        <v>1431.5</v>
      </c>
      <c r="H8" s="178"/>
      <c r="I8" s="178">
        <v>792.33</v>
      </c>
      <c r="J8" s="179"/>
      <c r="K8" s="178">
        <v>1299</v>
      </c>
      <c r="L8" s="178"/>
      <c r="M8" s="180">
        <v>19.71</v>
      </c>
      <c r="N8" s="180"/>
    </row>
    <row r="9" spans="1:15" s="32" customFormat="1" ht="41.25" customHeight="1" x14ac:dyDescent="0.2">
      <c r="B9" s="177" t="s">
        <v>13</v>
      </c>
      <c r="C9" s="178">
        <v>6883.15</v>
      </c>
      <c r="D9" s="178"/>
      <c r="E9" s="178">
        <v>19434.38</v>
      </c>
      <c r="F9" s="179"/>
      <c r="G9" s="178">
        <v>1455.89</v>
      </c>
      <c r="H9" s="178"/>
      <c r="I9" s="178">
        <v>821.05</v>
      </c>
      <c r="J9" s="179"/>
      <c r="K9" s="178">
        <v>1286.69</v>
      </c>
      <c r="L9" s="178"/>
      <c r="M9" s="180">
        <v>19.36</v>
      </c>
      <c r="N9" s="180"/>
    </row>
    <row r="10" spans="1:15" s="32" customFormat="1" ht="41.25" customHeight="1" x14ac:dyDescent="0.2">
      <c r="B10" s="177" t="s">
        <v>14</v>
      </c>
      <c r="C10" s="178">
        <v>6805.8</v>
      </c>
      <c r="D10" s="178"/>
      <c r="E10" s="178">
        <v>18568.22</v>
      </c>
      <c r="F10" s="179"/>
      <c r="G10" s="178">
        <v>1452.57</v>
      </c>
      <c r="H10" s="178"/>
      <c r="I10" s="178">
        <v>832.19</v>
      </c>
      <c r="J10" s="179"/>
      <c r="K10" s="178">
        <v>1279.0999999999999</v>
      </c>
      <c r="L10" s="178"/>
      <c r="M10" s="180">
        <v>19.79</v>
      </c>
      <c r="N10" s="180"/>
    </row>
    <row r="11" spans="1:15" s="32" customFormat="1" ht="47.25" customHeight="1" x14ac:dyDescent="0.2">
      <c r="B11" s="181" t="s">
        <v>118</v>
      </c>
      <c r="C11" s="182">
        <v>7104.02</v>
      </c>
      <c r="D11" s="178"/>
      <c r="E11" s="182">
        <v>19046.737391304348</v>
      </c>
      <c r="F11" s="179"/>
      <c r="G11" s="182">
        <v>1492.48</v>
      </c>
      <c r="H11" s="178"/>
      <c r="I11" s="182">
        <v>871.36</v>
      </c>
      <c r="J11" s="179"/>
      <c r="K11" s="182">
        <v>1311.11</v>
      </c>
      <c r="L11" s="178"/>
      <c r="M11" s="183">
        <v>20.93</v>
      </c>
      <c r="N11" s="180"/>
    </row>
    <row r="12" spans="1:15" s="32" customFormat="1" ht="43.5" customHeight="1" x14ac:dyDescent="0.2">
      <c r="B12" s="181" t="s">
        <v>126</v>
      </c>
      <c r="C12" s="182">
        <v>7000.1750000000002</v>
      </c>
      <c r="D12" s="178"/>
      <c r="E12" s="182">
        <v>18572.375</v>
      </c>
      <c r="F12" s="179"/>
      <c r="G12" s="182">
        <v>1447.64</v>
      </c>
      <c r="H12" s="178"/>
      <c r="I12" s="182">
        <v>875.32</v>
      </c>
      <c r="J12" s="179"/>
      <c r="K12" s="182">
        <v>1295.94</v>
      </c>
      <c r="L12" s="178"/>
      <c r="M12" s="183">
        <v>19.8</v>
      </c>
      <c r="N12" s="180"/>
    </row>
    <row r="13" spans="1:15" s="32" customFormat="1" ht="42.75" customHeight="1" x14ac:dyDescent="0.2">
      <c r="B13" s="181" t="s">
        <v>132</v>
      </c>
      <c r="C13" s="182">
        <v>6871.8286363636362</v>
      </c>
      <c r="D13" s="182"/>
      <c r="E13" s="182">
        <v>18075.8</v>
      </c>
      <c r="F13" s="184"/>
      <c r="G13" s="182">
        <v>1362.29</v>
      </c>
      <c r="H13" s="182"/>
      <c r="I13" s="182">
        <v>841.88</v>
      </c>
      <c r="J13" s="184"/>
      <c r="K13" s="182">
        <v>1239.75</v>
      </c>
      <c r="L13" s="182"/>
      <c r="M13" s="183">
        <v>18.48</v>
      </c>
      <c r="N13" s="183"/>
    </row>
    <row r="14" spans="1:15" s="32" customFormat="1" ht="51.75" customHeight="1" x14ac:dyDescent="0.2">
      <c r="B14" s="177" t="s">
        <v>133</v>
      </c>
      <c r="C14" s="178">
        <v>6738.7278260869571</v>
      </c>
      <c r="D14" s="178"/>
      <c r="E14" s="178">
        <v>15765.327391304349</v>
      </c>
      <c r="F14" s="178"/>
      <c r="G14" s="178">
        <v>1259.3399999999999</v>
      </c>
      <c r="H14" s="178"/>
      <c r="I14" s="178">
        <v>778.24</v>
      </c>
      <c r="J14" s="178"/>
      <c r="K14" s="178">
        <v>1221.27</v>
      </c>
      <c r="L14" s="178"/>
      <c r="M14" s="180">
        <v>17.170000000000002</v>
      </c>
      <c r="N14" s="178"/>
    </row>
    <row r="15" spans="1:15" s="32" customFormat="1" ht="45" customHeight="1" x14ac:dyDescent="0.2">
      <c r="B15" s="177" t="s">
        <v>138</v>
      </c>
      <c r="C15" s="178">
        <v>6700.67</v>
      </c>
      <c r="D15" s="185"/>
      <c r="E15" s="178">
        <v>15702.375</v>
      </c>
      <c r="F15" s="186"/>
      <c r="G15" s="178">
        <v>1208.8499999999999</v>
      </c>
      <c r="H15" s="185"/>
      <c r="I15" s="178">
        <v>780.75</v>
      </c>
      <c r="J15" s="186"/>
      <c r="K15" s="178">
        <v>1176.3</v>
      </c>
      <c r="L15" s="185"/>
      <c r="M15" s="180">
        <v>15.97</v>
      </c>
      <c r="N15" s="187"/>
    </row>
    <row r="16" spans="1:15" s="32" customFormat="1" ht="51.75" customHeight="1" thickBot="1" x14ac:dyDescent="0.25">
      <c r="B16" s="177" t="s">
        <v>139</v>
      </c>
      <c r="C16" s="178">
        <v>6422.23</v>
      </c>
      <c r="D16" s="178"/>
      <c r="E16" s="188">
        <v>15914.29</v>
      </c>
      <c r="F16" s="179"/>
      <c r="G16" s="178">
        <v>1215.67</v>
      </c>
      <c r="H16" s="178"/>
      <c r="I16" s="188">
        <v>805.52</v>
      </c>
      <c r="J16" s="179"/>
      <c r="K16" s="178">
        <v>1200.94</v>
      </c>
      <c r="L16" s="178"/>
      <c r="M16" s="180">
        <v>16.239999999999998</v>
      </c>
      <c r="N16" s="180"/>
    </row>
    <row r="17" spans="2:14" s="32" customFormat="1" ht="49.5" customHeight="1" thickBot="1" x14ac:dyDescent="0.25">
      <c r="B17" s="189" t="s">
        <v>251</v>
      </c>
      <c r="C17" s="190">
        <f>AVERAGE(C5:C16)</f>
        <v>6859.1924703557315</v>
      </c>
      <c r="D17" s="190">
        <f>AVERAGE(D5:D16)</f>
        <v>5814.0043181818182</v>
      </c>
      <c r="E17" s="190">
        <f t="shared" ref="E17:L17" si="0">AVERAGE(E5:E16)</f>
        <v>16864.587065217391</v>
      </c>
      <c r="F17" s="190">
        <f t="shared" si="0"/>
        <v>14346.73196969697</v>
      </c>
      <c r="G17" s="190">
        <f>AVERAGE(G5:G16)</f>
        <v>1384.2941666666666</v>
      </c>
      <c r="H17" s="190">
        <f>AVERAGE(H5:H16)</f>
        <v>1193.24</v>
      </c>
      <c r="I17" s="190">
        <f t="shared" si="0"/>
        <v>802.86666666666667</v>
      </c>
      <c r="J17" s="190">
        <f t="shared" si="0"/>
        <v>785.40000000000009</v>
      </c>
      <c r="K17" s="190">
        <f>AVERAGE(K5:K16)</f>
        <v>1265.9966666666667</v>
      </c>
      <c r="L17" s="190">
        <f t="shared" si="0"/>
        <v>1219.2233333333334</v>
      </c>
      <c r="M17" s="191">
        <f>AVERAGE(M5:M16)</f>
        <v>19.077500000000004</v>
      </c>
      <c r="N17" s="191">
        <f>AVERAGE(N5:N16)</f>
        <v>16.72</v>
      </c>
    </row>
    <row r="18" spans="2:14" ht="30" customHeight="1" x14ac:dyDescent="0.25"/>
    <row r="21" spans="2:14" x14ac:dyDescent="0.25">
      <c r="F21" s="57"/>
    </row>
    <row r="57" ht="42.75" customHeight="1" x14ac:dyDescent="0.25"/>
    <row r="96" spans="8:8" ht="26.25" x14ac:dyDescent="0.4">
      <c r="H96" s="123">
        <v>15</v>
      </c>
    </row>
    <row r="97" spans="8:8" ht="26.25" x14ac:dyDescent="0.4">
      <c r="H97" s="12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zoomScale="90" zoomScaleNormal="85" zoomScaleSheetLayoutView="90" workbookViewId="0">
      <selection activeCell="T16" sqref="T16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4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92"/>
      <c r="C3" s="92"/>
      <c r="D3" s="92"/>
      <c r="E3" s="92"/>
      <c r="F3" s="92"/>
      <c r="G3" s="92"/>
      <c r="H3" s="92"/>
      <c r="I3" s="20"/>
      <c r="J3" s="20"/>
    </row>
    <row r="4" spans="2:10" ht="14.25" customHeight="1" x14ac:dyDescent="0.25">
      <c r="B4" s="93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93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3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3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3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3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3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94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95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96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96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96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97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2015-06-05T07:27:42Z</cp:lastPrinted>
  <dcterms:created xsi:type="dcterms:W3CDTF">1996-09-27T09:22:49Z</dcterms:created>
  <dcterms:modified xsi:type="dcterms:W3CDTF">2015-06-08T03:59:07Z</dcterms:modified>
</cp:coreProperties>
</file>