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4 год\на сайт\"/>
    </mc:Choice>
  </mc:AlternateContent>
  <bookViews>
    <workbookView xWindow="0" yWindow="0" windowWidth="28800" windowHeight="11775" tabRatio="802" firstSheet="1" activeTab="7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43" r:id="rId6"/>
    <sheet name="цены на металл" sheetId="95" r:id="rId7"/>
    <sheet name="цены на металл 2" sheetId="96" r:id="rId8"/>
    <sheet name="дин. цен" sheetId="238" r:id="rId9"/>
    <sheet name="индекс потр цен " sheetId="244" r:id="rId10"/>
    <sheet name="Средние цены  " sheetId="216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Area" localSheetId="1">демогр!$A$1:$H$58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 '!$A$1:$N$56</definedName>
    <definedName name="_xlnm.Print_Area" localSheetId="5">'социнфрастр '!$A$1:$F$92</definedName>
    <definedName name="_xlnm.Print_Area" localSheetId="4">'Ст.мин. набора прод.'!$A$1:$K$126</definedName>
    <definedName name="_xlnm.Print_Area" localSheetId="2">'труд рес'!$A$1:$I$67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E54" i="238" l="1"/>
  <c r="C64" i="98" l="1"/>
  <c r="D64" i="98"/>
  <c r="F64" i="98"/>
  <c r="G64" i="98"/>
  <c r="I64" i="98"/>
  <c r="J64" i="98"/>
  <c r="C65" i="98"/>
  <c r="D65" i="98"/>
  <c r="F65" i="98"/>
  <c r="G65" i="98"/>
  <c r="I65" i="98"/>
  <c r="J65" i="98"/>
  <c r="I61" i="98" l="1"/>
  <c r="F61" i="98"/>
  <c r="C61" i="98"/>
  <c r="AT30" i="26" l="1"/>
  <c r="E70" i="238" l="1"/>
  <c r="F69" i="238"/>
  <c r="D69" i="238"/>
  <c r="C69" i="238"/>
  <c r="E68" i="238"/>
  <c r="E67" i="238"/>
  <c r="E64" i="238"/>
  <c r="E63" i="238"/>
  <c r="E62" i="238"/>
  <c r="E61" i="238"/>
  <c r="E60" i="238"/>
  <c r="E58" i="238"/>
  <c r="E57" i="238"/>
  <c r="E56" i="238"/>
  <c r="E55" i="238"/>
  <c r="E53" i="238"/>
  <c r="E52" i="238"/>
  <c r="E51" i="238"/>
  <c r="E50" i="238"/>
  <c r="E49" i="238"/>
  <c r="E48" i="238"/>
  <c r="E47" i="238"/>
  <c r="E46" i="238"/>
  <c r="E45" i="238"/>
  <c r="E44" i="238"/>
  <c r="E43" i="238"/>
  <c r="E42" i="238"/>
  <c r="E41" i="238"/>
  <c r="E40" i="238"/>
  <c r="E39" i="238"/>
  <c r="E38" i="238"/>
  <c r="E37" i="238"/>
  <c r="E36" i="238"/>
  <c r="E34" i="238"/>
  <c r="E33" i="238"/>
  <c r="E32" i="238"/>
  <c r="E31" i="238"/>
  <c r="E30" i="238"/>
  <c r="E29" i="238"/>
  <c r="E28" i="238"/>
  <c r="E27" i="238"/>
  <c r="E26" i="238"/>
  <c r="E25" i="238"/>
  <c r="E24" i="238"/>
  <c r="E23" i="238"/>
  <c r="E22" i="238"/>
  <c r="E21" i="238"/>
  <c r="E20" i="238"/>
  <c r="E19" i="238"/>
  <c r="E18" i="238"/>
  <c r="E17" i="238"/>
  <c r="E16" i="238"/>
  <c r="E15" i="238"/>
  <c r="E14" i="238"/>
  <c r="E13" i="238"/>
  <c r="E12" i="238"/>
  <c r="E11" i="238"/>
  <c r="E10" i="238"/>
  <c r="E9" i="238"/>
  <c r="E8" i="238"/>
  <c r="E7" i="238"/>
  <c r="E6" i="238"/>
  <c r="E69" i="238" l="1"/>
  <c r="J20" i="149" l="1"/>
  <c r="J19" i="149"/>
  <c r="H45" i="195" l="1"/>
  <c r="AS30" i="26" l="1"/>
  <c r="C13" i="149" l="1"/>
  <c r="G45" i="195" l="1"/>
  <c r="H44" i="195"/>
  <c r="G44" i="195"/>
  <c r="H43" i="195"/>
  <c r="G43" i="195"/>
  <c r="G42" i="195"/>
  <c r="G41" i="195"/>
  <c r="G40" i="195"/>
  <c r="F39" i="195"/>
  <c r="H38" i="195"/>
  <c r="G38" i="195"/>
  <c r="H37" i="195"/>
  <c r="G37" i="195"/>
  <c r="H36" i="195"/>
  <c r="G36" i="195"/>
  <c r="H34" i="195"/>
  <c r="G34" i="195"/>
  <c r="F33" i="195"/>
  <c r="D33" i="195"/>
  <c r="D46" i="195" s="1"/>
  <c r="H33" i="195" l="1"/>
  <c r="G39" i="195"/>
  <c r="G33" i="195"/>
  <c r="D24" i="195" l="1"/>
  <c r="F24" i="195"/>
  <c r="E24" i="195"/>
  <c r="C26" i="26" l="1"/>
  <c r="B26" i="26"/>
  <c r="C20" i="26"/>
  <c r="B20" i="26"/>
  <c r="C15" i="26"/>
  <c r="B15" i="26"/>
  <c r="N17" i="95" l="1"/>
  <c r="M17" i="95"/>
  <c r="L17" i="95"/>
  <c r="K17" i="95"/>
  <c r="J17" i="95"/>
  <c r="I17" i="95"/>
  <c r="H17" i="95" l="1"/>
  <c r="G17" i="95"/>
  <c r="F17" i="95"/>
  <c r="E17" i="95"/>
  <c r="D17" i="95"/>
  <c r="C17" i="95"/>
  <c r="J63" i="98" l="1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 l="1"/>
  <c r="I60" i="98"/>
  <c r="G60" i="98"/>
  <c r="F60" i="98"/>
  <c r="D60" i="98"/>
  <c r="C60" i="98"/>
  <c r="J59" i="98"/>
  <c r="I59" i="98"/>
  <c r="G59" i="98"/>
  <c r="F59" i="98"/>
  <c r="D59" i="98"/>
  <c r="C59" i="98" l="1"/>
  <c r="J58" i="98"/>
  <c r="I58" i="98"/>
  <c r="G58" i="98"/>
  <c r="F58" i="98"/>
  <c r="D58" i="98"/>
  <c r="C58" i="98" l="1"/>
  <c r="J57" i="98"/>
  <c r="I57" i="98"/>
  <c r="G57" i="98"/>
  <c r="F57" i="98"/>
  <c r="D57" i="98"/>
  <c r="C57" i="98"/>
  <c r="J56" i="98"/>
  <c r="I56" i="98"/>
  <c r="G56" i="98" l="1"/>
  <c r="F56" i="98"/>
  <c r="D56" i="98"/>
  <c r="C56" i="98" l="1"/>
  <c r="J55" i="98"/>
  <c r="I55" i="98" l="1"/>
  <c r="G55" i="98"/>
  <c r="F55" i="98"/>
  <c r="D55" i="98" l="1"/>
  <c r="C55" i="98"/>
  <c r="J54" i="98" l="1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 l="1"/>
  <c r="F12" i="23"/>
  <c r="F11" i="23"/>
  <c r="F9" i="23" l="1"/>
  <c r="F8" i="23"/>
  <c r="F7" i="23"/>
  <c r="F6" i="23"/>
  <c r="F5" i="23"/>
  <c r="G24" i="195" l="1"/>
  <c r="H21" i="195"/>
  <c r="G21" i="195"/>
  <c r="H20" i="195"/>
  <c r="G20" i="195"/>
  <c r="H19" i="195"/>
  <c r="G19" i="195"/>
  <c r="H18" i="195"/>
  <c r="G18" i="195"/>
  <c r="H17" i="195"/>
  <c r="G17" i="195"/>
  <c r="H16" i="195"/>
  <c r="G16" i="195"/>
  <c r="H15" i="195"/>
  <c r="G15" i="195"/>
  <c r="H14" i="195"/>
  <c r="G14" i="195"/>
  <c r="H13" i="195"/>
  <c r="G13" i="195"/>
  <c r="H12" i="195"/>
  <c r="G12" i="195"/>
  <c r="H11" i="195"/>
  <c r="G11" i="195"/>
  <c r="H10" i="195"/>
  <c r="G10" i="195"/>
  <c r="H9" i="195"/>
  <c r="G9" i="195"/>
  <c r="H6" i="195"/>
  <c r="G6" i="195"/>
  <c r="F24" i="149"/>
  <c r="F23" i="149"/>
  <c r="G21" i="149"/>
  <c r="E21" i="149"/>
  <c r="D21" i="149"/>
  <c r="C21" i="149"/>
  <c r="F20" i="149"/>
  <c r="F19" i="149"/>
  <c r="E13" i="149"/>
  <c r="F13" i="149" s="1"/>
  <c r="F11" i="149"/>
  <c r="F9" i="149"/>
  <c r="H56" i="195" l="1"/>
  <c r="G56" i="195"/>
  <c r="F21" i="149"/>
  <c r="H24" i="195"/>
  <c r="AR30" i="26" l="1"/>
  <c r="AQ30" i="26"/>
  <c r="AP30" i="26"/>
  <c r="AO30" i="26"/>
  <c r="AN30" i="26" l="1"/>
  <c r="AM30" i="26" l="1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 l="1"/>
  <c r="B16" i="26"/>
  <c r="C11" i="26"/>
  <c r="B11" i="26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<sst xmlns="http://schemas.openxmlformats.org/spreadsheetml/2006/main" count="1023" uniqueCount="605">
  <si>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</si>
  <si>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</si>
  <si>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</si>
  <si>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</si>
  <si>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</si>
  <si>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</si>
  <si>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</si>
  <si>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</si>
  <si>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</si>
  <si>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</si>
  <si>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</si>
  <si>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</si>
  <si>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</si>
  <si>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</si>
  <si>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</si>
  <si>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</si>
  <si>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</si>
  <si>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</si>
  <si>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</si>
  <si>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</si>
  <si>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</si>
  <si>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</si>
  <si>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</si>
  <si>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</si>
  <si>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</si>
  <si>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</si>
  <si>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</si>
  <si>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</si>
  <si>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</si>
  <si>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</si>
  <si>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</si>
  <si>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</si>
  <si>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</si>
  <si>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</si>
  <si>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</si>
  <si>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</si>
  <si>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</si>
  <si>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</si>
  <si>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</si>
  <si>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</si>
  <si>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</si>
  <si>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</si>
  <si>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</si>
  <si>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</si>
  <si>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</si>
  <si>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</si>
  <si>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</si>
  <si>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</si>
  <si>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</si>
  <si>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</si>
  <si>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</si>
  <si>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</si>
  <si>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</si>
  <si>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</si>
  <si>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</si>
  <si>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</si>
  <si>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</si>
  <si>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</si>
  <si>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</si>
  <si>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</si>
  <si>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</si>
  <si>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</si>
  <si>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</si>
  <si>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</si>
  <si>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</si>
  <si>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</si>
  <si>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</si>
  <si>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</si>
  <si>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</si>
  <si>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</si>
  <si>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</si>
  <si>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</si>
  <si>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</si>
  <si>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</si>
  <si>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</si>
  <si>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</si>
  <si>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</si>
  <si>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</si>
  <si>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</si>
  <si>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</si>
  <si>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</si>
  <si>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</si>
  <si>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</si>
  <si>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</si>
  <si>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</si>
  <si>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</si>
  <si>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</si>
  <si>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</si>
  <si>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</si>
  <si>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</si>
  <si>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</si>
  <si>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</si>
  <si>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</si>
  <si>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</si>
  <si>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</si>
  <si>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</si>
  <si>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</si>
  <si>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</si>
  <si>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</si>
  <si>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</si>
  <si>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</si>
  <si>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</si>
  <si>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</si>
  <si>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</si>
  <si>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</si>
  <si>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</si>
  <si>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</si>
  <si>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</si>
  <si>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</si>
  <si>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</si>
  <si>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</si>
  <si>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</si>
  <si>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</si>
  <si>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</si>
  <si>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</si>
  <si>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</si>
  <si>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</si>
  <si>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</si>
  <si>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</si>
  <si>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</si>
  <si>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</si>
  <si>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</si>
  <si>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</si>
  <si>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</si>
  <si>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</si>
  <si>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</si>
  <si>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</si>
  <si>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</si>
  <si>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</si>
  <si>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</si>
  <si>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</si>
  <si>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</si>
  <si>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</si>
  <si>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</si>
  <si>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</si>
  <si>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</si>
  <si>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</si>
  <si>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</si>
  <si>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</si>
  <si>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</si>
  <si>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</si>
  <si>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</si>
  <si>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</si>
  <si>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</si>
  <si>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</si>
  <si>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</si>
  <si>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</si>
  <si>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</si>
  <si>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</si>
  <si>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</si>
  <si>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</si>
  <si>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</si>
  <si>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</si>
  <si>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</si>
  <si>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</si>
  <si>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</si>
  <si>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</si>
  <si>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</si>
  <si>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</si>
  <si>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</si>
  <si>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</si>
  <si>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</si>
  <si>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</si>
  <si>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</si>
  <si>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</si>
  <si>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</si>
  <si>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</si>
  <si>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</si>
  <si>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</si>
  <si>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</si>
  <si>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</si>
  <si>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</si>
  <si>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</si>
  <si>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</si>
  <si>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</si>
  <si>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</si>
  <si>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</si>
  <si>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</si>
  <si>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</si>
  <si>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</si>
  <si>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</si>
  <si>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</si>
  <si>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</si>
  <si>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</si>
  <si>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</si>
  <si>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</si>
  <si>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</si>
  <si>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</si>
  <si>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</si>
  <si>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</si>
  <si>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</si>
  <si>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</si>
  <si>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</si>
  <si>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</si>
  <si>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</si>
  <si>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</si>
  <si>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</si>
  <si>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</si>
  <si>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</si>
  <si>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</si>
  <si>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</si>
  <si>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</si>
  <si>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</si>
  <si>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</si>
  <si>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</si>
  <si>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</si>
  <si>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</si>
  <si>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</si>
  <si>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</si>
  <si>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</si>
  <si>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</si>
  <si>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</si>
  <si>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</si>
  <si>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</si>
  <si>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</si>
  <si>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</si>
  <si>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</si>
  <si>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</si>
  <si>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</si>
  <si>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</si>
  <si>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</si>
  <si>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</si>
  <si>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</si>
  <si>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</si>
  <si>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</si>
  <si>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</si>
  <si>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</si>
  <si>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</si>
  <si>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</si>
  <si>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</si>
  <si>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</si>
  <si>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</si>
  <si>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</si>
  <si>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</si>
  <si>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</si>
  <si>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</si>
  <si>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</si>
  <si>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</si>
  <si>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</si>
  <si>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</si>
  <si>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</si>
  <si>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</si>
  <si>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</si>
  <si>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</si>
  <si>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</si>
  <si>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</si>
  <si>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</si>
  <si>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</si>
  <si>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</si>
  <si>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</si>
  <si>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</si>
  <si>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</si>
  <si>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</si>
  <si>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</si>
  <si>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</si>
  <si>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</si>
  <si>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</si>
  <si>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</si>
  <si>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</si>
  <si>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</si>
  <si>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</si>
  <si>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</si>
  <si>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</si>
  <si>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</si>
  <si>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</si>
  <si>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</si>
  <si>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</si>
  <si>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</si>
  <si>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</si>
  <si>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</si>
  <si>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</si>
  <si>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</si>
  <si>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</si>
  <si>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</si>
  <si>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</si>
  <si>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</si>
  <si>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</si>
  <si>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</si>
  <si>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</si>
  <si>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</si>
  <si>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</si>
  <si>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</si>
  <si>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</si>
  <si>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</si>
  <si>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</si>
  <si>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</si>
  <si>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</si>
  <si>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</si>
  <si>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</si>
  <si>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</si>
  <si>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</si>
  <si>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</si>
  <si>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</si>
  <si>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1 / 134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</si>
  <si>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</si>
  <si>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</si>
  <si>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</si>
  <si>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</si>
  <si>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</si>
  <si>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</si>
  <si>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</si>
  <si>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</si>
  <si>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</si>
  <si>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</si>
  <si>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</si>
  <si>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</si>
  <si>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</si>
  <si>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</si>
  <si>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</si>
  <si>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</si>
  <si>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</si>
  <si>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</si>
  <si>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</si>
  <si>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</si>
  <si>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</si>
  <si>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</si>
  <si>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</si>
  <si>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</si>
  <si>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</si>
  <si>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</si>
  <si>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</si>
  <si>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</si>
  <si>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</si>
  <si>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</si>
  <si>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</si>
  <si>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</si>
  <si>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</si>
  <si>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</si>
  <si>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</si>
  <si>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</si>
  <si>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</si>
  <si>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</si>
  <si>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</si>
  <si>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</si>
  <si>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</si>
  <si>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</si>
  <si>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</si>
  <si>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</si>
  <si>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</si>
  <si>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</si>
  <si>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</si>
  <si>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</si>
  <si>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</si>
  <si>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</si>
  <si>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</si>
  <si>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</si>
  <si>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</si>
  <si>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</si>
  <si>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</si>
  <si>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</si>
  <si>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</si>
  <si>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</si>
  <si>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</si>
  <si>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</si>
  <si>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</si>
  <si>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</si>
  <si>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</si>
  <si>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</si>
  <si>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</si>
  <si>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</si>
  <si>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</si>
  <si>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</si>
  <si>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</si>
  <si>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</si>
  <si>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</si>
  <si>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</si>
  <si>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</si>
  <si>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</si>
  <si>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</si>
  <si>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</si>
  <si>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</si>
  <si>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</si>
  <si>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</si>
  <si>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</si>
  <si>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</si>
  <si>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</si>
  <si>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</si>
  <si>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</si>
  <si>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</si>
  <si>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</si>
  <si>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</si>
  <si>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</si>
  <si>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</si>
  <si>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</si>
  <si>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</si>
  <si>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</si>
  <si>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</si>
  <si>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</si>
  <si>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</si>
  <si>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</si>
  <si>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</si>
  <si>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</si>
  <si>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</si>
  <si>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По данным Красноярскстата</t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</si>
  <si>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</si>
  <si>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</si>
  <si>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</si>
  <si>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</si>
  <si>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</si>
  <si>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</si>
  <si>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</si>
  <si>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</si>
  <si>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</si>
  <si>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</si>
  <si>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</si>
  <si>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</si>
  <si>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</si>
  <si>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</si>
  <si>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</si>
  <si>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</si>
  <si>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</si>
  <si>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</si>
  <si>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</si>
  <si>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</si>
  <si>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</si>
  <si>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</si>
  <si>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</si>
  <si>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</si>
  <si>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</si>
  <si>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</si>
  <si>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</si>
  <si>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</si>
  <si>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34,05 / 37,23</t>
  </si>
  <si>
    <t>35,20 / 36,10</t>
  </si>
  <si>
    <t>48,00 / 51,12</t>
  </si>
  <si>
    <t>49,00 / 49,90</t>
  </si>
  <si>
    <t>48,50 / 50,11</t>
  </si>
  <si>
    <t>январь-декабрь 2013</t>
  </si>
  <si>
    <t>г. Норильск</t>
  </si>
  <si>
    <t>г. Дудинка</t>
  </si>
  <si>
    <t>30 / 32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</si>
  <si>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</si>
  <si>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</si>
  <si>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</si>
  <si>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</si>
  <si>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2 / 755</t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</si>
  <si>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</si>
  <si>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>1 / 738</t>
  </si>
  <si>
    <t xml:space="preserve">           Норильская городская больница № 3 (пос. Снежногорск)</t>
  </si>
  <si>
    <t>3 / 365</t>
  </si>
  <si>
    <t xml:space="preserve"> - Норильский межрайонный родильный дом</t>
  </si>
  <si>
    <t>1 / 110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</si>
  <si>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</si>
  <si>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</si>
  <si>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133</t>
  </si>
  <si>
    <t>1 / 260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</si>
  <si>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</si>
  <si>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</si>
  <si>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</si>
  <si>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</si>
  <si>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32 / 35</t>
  </si>
  <si>
    <t>родилось на 1000</t>
  </si>
  <si>
    <t>умерло на 1000</t>
  </si>
  <si>
    <t>на 01.10.13г.</t>
  </si>
  <si>
    <t>на 01.10.14г.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</si>
  <si>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</si>
  <si>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</si>
  <si>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</si>
  <si>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</si>
  <si>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Отклонение 01.10.14г./ 01.10.13г, +, -</t>
  </si>
  <si>
    <r>
      <t>177 785</t>
    </r>
    <r>
      <rPr>
        <vertAlign val="superscript"/>
        <sz val="13"/>
        <rFont val="Times New Roman Cyr"/>
        <charset val="204"/>
      </rPr>
      <t>2)</t>
    </r>
  </si>
  <si>
    <r>
      <t>177 229</t>
    </r>
    <r>
      <rPr>
        <vertAlign val="superscript"/>
        <sz val="13"/>
        <rFont val="Times New Roman Cyr"/>
        <charset val="204"/>
      </rPr>
      <t>2)</t>
    </r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</si>
  <si>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</si>
  <si>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</si>
  <si>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</si>
  <si>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</si>
  <si>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</si>
  <si>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</si>
  <si>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</si>
  <si>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</si>
  <si>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</si>
  <si>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</si>
  <si>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</si>
  <si>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>на 01.10.2013</t>
  </si>
  <si>
    <t>на 01.10.2014</t>
  </si>
  <si>
    <t>3) Данные Красноярскстата</t>
  </si>
  <si>
    <t>4) По данным ЗАГС</t>
  </si>
  <si>
    <r>
      <t>на 01.01.14г.</t>
    </r>
    <r>
      <rPr>
        <b/>
        <vertAlign val="superscript"/>
        <sz val="12"/>
        <rFont val="Times New Roman Cyr"/>
        <charset val="204"/>
      </rPr>
      <t>3)</t>
    </r>
  </si>
  <si>
    <t xml:space="preserve"> капуста белокочанная</t>
  </si>
  <si>
    <t xml:space="preserve"> ремонт женской обуви (металлич. набойки), с учетом НДС</t>
  </si>
  <si>
    <t>5 867/470</t>
  </si>
  <si>
    <t>5 591 / 0</t>
  </si>
  <si>
    <t>42 / 22 210</t>
  </si>
  <si>
    <t>42 / 22 498</t>
  </si>
  <si>
    <t>Училище</t>
  </si>
  <si>
    <r>
      <t>Филиалы и представительства иногородних ВУЗов</t>
    </r>
    <r>
      <rPr>
        <sz val="13"/>
        <rFont val="Cambria"/>
        <family val="1"/>
        <charset val="204"/>
      </rPr>
      <t>²</t>
    </r>
  </si>
  <si>
    <r>
      <t xml:space="preserve">Здравоохранение </t>
    </r>
    <r>
      <rPr>
        <b/>
        <sz val="13"/>
        <rFont val="Cambria"/>
        <family val="1"/>
        <charset val="204"/>
      </rPr>
      <t>³</t>
    </r>
  </si>
  <si>
    <t xml:space="preserve"> - Норильская межрайонная поликлиника № 1 (р-н Центральный)</t>
  </si>
  <si>
    <t xml:space="preserve"> - Норильская городская поликлиника №2 (р-н Талнах)</t>
  </si>
  <si>
    <t xml:space="preserve"> - Норильская городская поликлиника № 3 (р-н Кайеркан)</t>
  </si>
  <si>
    <t xml:space="preserve">Норильская станция скорой медицинской помощи </t>
  </si>
  <si>
    <t>Норильская городская стоматологическая поликлиника</t>
  </si>
  <si>
    <t>КГБУК "Норильский Заполярный театр драмы им. Вл. Маяковского"</t>
  </si>
  <si>
    <r>
      <t xml:space="preserve"> - бассейн </t>
    </r>
    <r>
      <rPr>
        <sz val="13"/>
        <rFont val="Calibri"/>
        <family val="2"/>
        <charset val="204"/>
      </rPr>
      <t>⁴</t>
    </r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</si>
  <si>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</si>
  <si>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t>Молодежные центры</t>
    </r>
    <r>
      <rPr>
        <b/>
        <sz val="13"/>
        <rFont val="Calibri"/>
        <family val="2"/>
        <charset val="204"/>
      </rPr>
      <t>⁶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</si>
  <si>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</si>
  <si>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</si>
  <si>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(4)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</si>
  <si>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(5)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</si>
  <si>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</si>
  <si>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26 / 4 660</t>
  </si>
  <si>
    <t>н/д*</t>
  </si>
  <si>
    <t>* В соответствии с действующим законодательством с 01.01.2014 муниципальные учреждения здравоохранения муниципального района  переданы в государственную собственность Красноярского края.  Управление здравоохранения Администрации муниципального района ликвидировано (Постановление Администрации муниципального района от 20.09.2013 N 674 "О ликвидации Управления здравоохранения Администрации Таймырского Долгано-Ненецкого муниципального района").</t>
  </si>
  <si>
    <t>01.10.2014</t>
  </si>
  <si>
    <t>Численность пенсионеров состоящих на учете в Управлении Пенсионного фонда в г.Норильске</t>
  </si>
  <si>
    <t xml:space="preserve">3) Средемесячные курсы валют согласно данных ЦБ РФ 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</si>
  <si>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</si>
  <si>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</si>
  <si>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</si>
  <si>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4) Данные банков</t>
  </si>
  <si>
    <t>36 / 37</t>
  </si>
  <si>
    <t>34,48 / 35,36</t>
  </si>
  <si>
    <t>34,04 / 34,84</t>
  </si>
  <si>
    <t>34,23 / 35,04</t>
  </si>
  <si>
    <t>35,69 / 36,50</t>
  </si>
  <si>
    <t>37,36 / 38,38</t>
  </si>
  <si>
    <t>40,32 / 41,39</t>
  </si>
  <si>
    <t>47,60 / 48,51</t>
  </si>
  <si>
    <t>46,41 / 47,23</t>
  </si>
  <si>
    <t>46,55 / 47,39</t>
  </si>
  <si>
    <t>47,75 / 48,56</t>
  </si>
  <si>
    <t>48,54 / 49,58</t>
  </si>
  <si>
    <t>51,30 / 52,37</t>
  </si>
  <si>
    <t>34,36 / 35,63</t>
  </si>
  <si>
    <t>33,80 / 35,12</t>
  </si>
  <si>
    <t>34,17 / 35,37</t>
  </si>
  <si>
    <t>35,99 / 36,74</t>
  </si>
  <si>
    <t>37,23 / 38,53</t>
  </si>
  <si>
    <t>40,70 / 41,55</t>
  </si>
  <si>
    <t>47,44 / 48,72</t>
  </si>
  <si>
    <t>46,17 / 47,45</t>
  </si>
  <si>
    <t>46,40 / 47,63</t>
  </si>
  <si>
    <t>47,49 / 48,73</t>
  </si>
  <si>
    <t>48,29 / 49,57</t>
  </si>
  <si>
    <t>51,66 / 52,58</t>
  </si>
  <si>
    <t>33 / 36</t>
  </si>
  <si>
    <t>33,85 / 36,14</t>
  </si>
  <si>
    <t>32,77 / 35,85</t>
  </si>
  <si>
    <t>32,99 / 35,96</t>
  </si>
  <si>
    <t>34,36 / 37,44</t>
  </si>
  <si>
    <t>36,61 / 39,01</t>
  </si>
  <si>
    <t>39,77 / 41,85</t>
  </si>
  <si>
    <t>46,83 / 49,15</t>
  </si>
  <si>
    <t>45,22 / 48,34</t>
  </si>
  <si>
    <t>45,35 / 48,37</t>
  </si>
  <si>
    <t>46,40 / 49,52</t>
  </si>
  <si>
    <t>47,73 / 50,17</t>
  </si>
  <si>
    <t>50,69 / 52,81</t>
  </si>
  <si>
    <t>МБУ "Централизованная библиотечная система", в том числе:</t>
  </si>
  <si>
    <t>МБУ "Кинокомплекс "Родина", в том числе кинозалы:</t>
  </si>
  <si>
    <t>Музеи (включая 2 филиала), в том числе:</t>
  </si>
  <si>
    <t>Ед.
 изм.</t>
  </si>
  <si>
    <r>
      <t>на 01.12.13г.</t>
    </r>
    <r>
      <rPr>
        <b/>
        <vertAlign val="superscript"/>
        <sz val="12"/>
        <rFont val="Times New Roman Cyr"/>
        <charset val="204"/>
      </rPr>
      <t>4</t>
    </r>
    <r>
      <rPr>
        <vertAlign val="superscript"/>
        <sz val="12"/>
        <rFont val="Times New Roman Cyr"/>
        <charset val="204"/>
      </rPr>
      <t>)</t>
    </r>
  </si>
  <si>
    <r>
      <t>на 01.12.14г.</t>
    </r>
    <r>
      <rPr>
        <b/>
        <vertAlign val="superscript"/>
        <sz val="12"/>
        <rFont val="Times New Roman Cyr"/>
        <charset val="204"/>
      </rPr>
      <t>4)</t>
    </r>
  </si>
  <si>
    <t>Отклонение 01.12.14г./ 01.12.13г, +, -</t>
  </si>
  <si>
    <t>на 01.12.14г.</t>
  </si>
  <si>
    <t>ноябрь
 2013</t>
  </si>
  <si>
    <t>ноябрь
 2014</t>
  </si>
  <si>
    <t>Отклонение                                        ноябрь 2014 / 2013</t>
  </si>
  <si>
    <t>ноябрь 
2013</t>
  </si>
  <si>
    <t>ноябрь
2014</t>
  </si>
  <si>
    <t>Отклонение                                          ноябрь 2014 / 2013</t>
  </si>
  <si>
    <t>на 01.12.13г</t>
  </si>
  <si>
    <t>на 01.12.14г</t>
  </si>
  <si>
    <t>Отклонение                                    01.12.14г. / 01.12.13г.</t>
  </si>
  <si>
    <t xml:space="preserve">                     - финансируемые за счет Фонда обязательного медицинского страхования</t>
  </si>
  <si>
    <t xml:space="preserve">                     - финансируемые за счет местного бюджета</t>
  </si>
  <si>
    <t xml:space="preserve">                     - хоз/расчетный участок</t>
  </si>
  <si>
    <t xml:space="preserve">            - Управление по делам культуры и искусства </t>
  </si>
  <si>
    <t xml:space="preserve">            - Управление по спорту, туризму и молодежной политике</t>
  </si>
  <si>
    <t xml:space="preserve">            - Управление общего и дошкольного образования</t>
  </si>
  <si>
    <r>
      <t xml:space="preserve">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</si>
  <si>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12 134</t>
    </r>
    <r>
      <rPr>
        <b/>
        <vertAlign val="superscript"/>
        <sz val="12"/>
        <rFont val="Times New Roman Cyr"/>
        <charset val="204"/>
      </rPr>
      <t>7)</t>
    </r>
  </si>
  <si>
    <t>на 01.12.13</t>
  </si>
  <si>
    <t>на 01.12.14</t>
  </si>
  <si>
    <t>Отклонение 01.12.14/ 01.12.13,          +, -</t>
  </si>
  <si>
    <t>на 01.12.2013г.</t>
  </si>
  <si>
    <t>на 01.12.2014г.</t>
  </si>
  <si>
    <t>Стоимость минимального набора продуктов питания в субъектах РФ за ноябрь 2013 и 2014гг.</t>
  </si>
  <si>
    <t>за ноябрь 2014г</t>
  </si>
  <si>
    <t>за ноябрь 2013г</t>
  </si>
  <si>
    <t>Итого за
 11 месяцев</t>
  </si>
  <si>
    <t>Итого за
11  месяцев</t>
  </si>
  <si>
    <t>Динамика индекса потребительских цен по Красноярскому краю (ноябрь к ноябрю), %</t>
  </si>
  <si>
    <t>Динамика индекса потребительских цен по Российской Федерации (ноябрь к ноябрю), %</t>
  </si>
  <si>
    <t>43,39 / 47,47</t>
  </si>
  <si>
    <t>54,87 / 58,99</t>
  </si>
  <si>
    <t>45,04 / 47,45</t>
  </si>
  <si>
    <t>56,31 / 58,84</t>
  </si>
  <si>
    <t>45,30 / 47,50</t>
  </si>
  <si>
    <t>56,48 / 59,01</t>
  </si>
  <si>
    <t>01.12.11 г.</t>
  </si>
  <si>
    <t>31 / 32</t>
  </si>
  <si>
    <t>01.12.12 г.</t>
  </si>
  <si>
    <t>01.12.13 г.</t>
  </si>
  <si>
    <t>42 / 42</t>
  </si>
  <si>
    <t>40 / 42</t>
  </si>
  <si>
    <t>01.12.14 г.</t>
  </si>
  <si>
    <t>40 / 41</t>
  </si>
  <si>
    <t>41 / 43</t>
  </si>
  <si>
    <r>
      <t>Средние цены в городах РФ и МО г. Норильск в ноябре 2014 года</t>
    </r>
    <r>
      <rPr>
        <vertAlign val="superscript"/>
        <sz val="12"/>
        <rFont val="Times New Roman"/>
        <family val="1"/>
        <charset val="204"/>
      </rPr>
      <t>1)</t>
    </r>
  </si>
  <si>
    <t>*</t>
  </si>
  <si>
    <t xml:space="preserve">Прочие (по случаю потери кормильца, военнослужащие, гос. служащие, 
дети-инвалиды до 18 лет): 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</si>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</sst>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9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sz val="13"/>
      <name val="Cambria"/>
      <family val="1"/>
      <charset val="204"/>
    </font>
    <font>
      <b/>
      <sz val="13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2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096">
    <xf numFmtId="0" fontId="0" fillId="0" borderId="0" xfId="0"/>
    <xf numFmtId="166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6" fontId="1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Alignment="1">
      <alignment horizontal="center"/>
    </xf>
    <xf numFmtId="0" fontId="18" fillId="0" borderId="0" xfId="0" applyFont="1" applyFill="1"/>
    <xf numFmtId="167" fontId="13" fillId="0" borderId="0" xfId="0" applyNumberFormat="1" applyFont="1" applyFill="1"/>
    <xf numFmtId="0" fontId="1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47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4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50" fillId="0" borderId="0" xfId="0" applyFont="1" applyFill="1" applyBorder="1" applyAlignment="1"/>
    <xf numFmtId="0" fontId="48" fillId="0" borderId="0" xfId="0" applyFont="1" applyFill="1" applyBorder="1" applyAlignment="1">
      <alignment vertical="top" wrapText="1"/>
    </xf>
    <xf numFmtId="2" fontId="13" fillId="0" borderId="0" xfId="0" applyNumberFormat="1" applyFont="1" applyFill="1"/>
    <xf numFmtId="1" fontId="13" fillId="0" borderId="0" xfId="0" applyNumberFormat="1" applyFont="1" applyFill="1"/>
    <xf numFmtId="0" fontId="42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/>
    <xf numFmtId="1" fontId="42" fillId="0" borderId="0" xfId="0" applyNumberFormat="1" applyFont="1" applyFill="1"/>
    <xf numFmtId="0" fontId="13" fillId="0" borderId="0" xfId="0" applyFont="1" applyFill="1" applyBorder="1" applyAlignment="1">
      <alignment vertical="center"/>
    </xf>
    <xf numFmtId="167" fontId="14" fillId="0" borderId="0" xfId="0" applyNumberFormat="1" applyFont="1" applyFill="1" applyBorder="1"/>
    <xf numFmtId="0" fontId="51" fillId="0" borderId="0" xfId="0" applyFont="1" applyFill="1" applyBorder="1"/>
    <xf numFmtId="3" fontId="13" fillId="0" borderId="0" xfId="0" applyNumberFormat="1" applyFont="1" applyFill="1"/>
    <xf numFmtId="166" fontId="18" fillId="2" borderId="0" xfId="0" applyNumberFormat="1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8" xfId="0" applyFont="1" applyFill="1" applyBorder="1"/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166" fontId="18" fillId="2" borderId="3" xfId="0" applyNumberFormat="1" applyFont="1" applyFill="1" applyBorder="1" applyAlignment="1">
      <alignment horizontal="center" vertical="center"/>
    </xf>
    <xf numFmtId="167" fontId="13" fillId="2" borderId="39" xfId="0" applyNumberFormat="1" applyFont="1" applyFill="1" applyBorder="1"/>
    <xf numFmtId="0" fontId="18" fillId="2" borderId="2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7" fontId="13" fillId="2" borderId="40" xfId="0" applyNumberFormat="1" applyFont="1" applyFill="1" applyBorder="1"/>
    <xf numFmtId="0" fontId="15" fillId="0" borderId="0" xfId="0" applyFont="1" applyFill="1"/>
    <xf numFmtId="0" fontId="13" fillId="2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/>
    <xf numFmtId="0" fontId="14" fillId="0" borderId="0" xfId="0" applyFont="1" applyFill="1" applyBorder="1" applyAlignment="1"/>
    <xf numFmtId="166" fontId="13" fillId="0" borderId="0" xfId="0" applyNumberFormat="1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vertical="center"/>
    </xf>
    <xf numFmtId="167" fontId="13" fillId="2" borderId="3" xfId="0" applyNumberFormat="1" applyFont="1" applyFill="1" applyBorder="1"/>
    <xf numFmtId="167" fontId="13" fillId="2" borderId="2" xfId="0" applyNumberFormat="1" applyFont="1" applyFill="1" applyBorder="1"/>
    <xf numFmtId="167" fontId="13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center"/>
    </xf>
    <xf numFmtId="0" fontId="71" fillId="0" borderId="0" xfId="7" applyFont="1" applyFill="1"/>
    <xf numFmtId="167" fontId="47" fillId="0" borderId="0" xfId="0" applyNumberFormat="1" applyFont="1" applyFill="1" applyBorder="1" applyAlignment="1">
      <alignment horizontal="center" vertical="center" wrapText="1"/>
    </xf>
    <xf numFmtId="0" fontId="71" fillId="0" borderId="0" xfId="11" applyFont="1" applyFill="1"/>
    <xf numFmtId="0" fontId="71" fillId="0" borderId="0" xfId="12" applyFont="1" applyFill="1"/>
    <xf numFmtId="0" fontId="71" fillId="0" borderId="0" xfId="13" applyFont="1" applyFill="1"/>
    <xf numFmtId="0" fontId="74" fillId="0" borderId="0" xfId="3" applyFont="1" applyFill="1" applyBorder="1" applyAlignment="1">
      <alignment horizontal="right" wrapText="1"/>
    </xf>
    <xf numFmtId="0" fontId="72" fillId="0" borderId="0" xfId="2" applyFont="1" applyFill="1" applyBorder="1" applyAlignment="1">
      <alignment horizontal="right" wrapText="1"/>
    </xf>
    <xf numFmtId="0" fontId="70" fillId="0" borderId="0" xfId="14" applyFill="1"/>
    <xf numFmtId="0" fontId="70" fillId="0" borderId="0" xfId="15" applyFill="1"/>
    <xf numFmtId="0" fontId="74" fillId="0" borderId="0" xfId="4" applyFont="1" applyFill="1" applyBorder="1" applyAlignment="1">
      <alignment horizontal="right" wrapText="1"/>
    </xf>
    <xf numFmtId="0" fontId="71" fillId="0" borderId="0" xfId="16" applyFont="1" applyFill="1"/>
    <xf numFmtId="0" fontId="71" fillId="0" borderId="0" xfId="8" applyFont="1" applyFill="1"/>
    <xf numFmtId="0" fontId="47" fillId="0" borderId="0" xfId="17" applyFont="1" applyFill="1" applyBorder="1" applyAlignment="1">
      <alignment horizontal="left" wrapText="1"/>
    </xf>
    <xf numFmtId="0" fontId="71" fillId="0" borderId="0" xfId="10" applyFont="1" applyFill="1"/>
    <xf numFmtId="0" fontId="71" fillId="0" borderId="0" xfId="9" applyFont="1" applyFill="1"/>
    <xf numFmtId="0" fontId="75" fillId="0" borderId="0" xfId="5" applyFont="1" applyFill="1" applyBorder="1" applyAlignment="1">
      <alignment horizontal="right" wrapText="1"/>
    </xf>
    <xf numFmtId="0" fontId="73" fillId="0" borderId="0" xfId="8" applyFont="1" applyFill="1"/>
    <xf numFmtId="0" fontId="15" fillId="0" borderId="0" xfId="0" applyFont="1" applyFill="1" applyBorder="1"/>
    <xf numFmtId="0" fontId="73" fillId="0" borderId="0" xfId="10" applyFont="1" applyFill="1"/>
    <xf numFmtId="0" fontId="73" fillId="0" borderId="0" xfId="9" applyFont="1" applyFill="1"/>
    <xf numFmtId="2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166" fontId="14" fillId="0" borderId="0" xfId="0" applyNumberFormat="1" applyFont="1" applyFill="1" applyBorder="1"/>
    <xf numFmtId="0" fontId="13" fillId="0" borderId="0" xfId="0" applyFont="1" applyFill="1" applyBorder="1" applyAlignment="1"/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justify"/>
    </xf>
    <xf numFmtId="0" fontId="50" fillId="0" borderId="0" xfId="0" applyFont="1" applyFill="1"/>
    <xf numFmtId="0" fontId="68" fillId="0" borderId="0" xfId="0" applyFont="1" applyFill="1" applyAlignment="1"/>
    <xf numFmtId="0" fontId="31" fillId="0" borderId="0" xfId="0" applyFont="1" applyFill="1" applyAlignment="1"/>
    <xf numFmtId="0" fontId="62" fillId="0" borderId="0" xfId="0" applyFont="1" applyFill="1"/>
    <xf numFmtId="0" fontId="33" fillId="0" borderId="0" xfId="0" applyFont="1" applyFill="1" applyAlignment="1"/>
    <xf numFmtId="0" fontId="32" fillId="0" borderId="0" xfId="0" applyFont="1" applyFill="1" applyBorder="1" applyAlignment="1"/>
    <xf numFmtId="4" fontId="13" fillId="0" borderId="0" xfId="0" applyNumberFormat="1" applyFont="1" applyFill="1"/>
    <xf numFmtId="3" fontId="1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justify" wrapText="1"/>
    </xf>
    <xf numFmtId="3" fontId="18" fillId="0" borderId="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8" fillId="0" borderId="0" xfId="19" applyFont="1" applyFill="1"/>
    <xf numFmtId="0" fontId="12" fillId="0" borderId="0" xfId="19" applyFill="1"/>
    <xf numFmtId="0" fontId="17" fillId="0" borderId="32" xfId="19" applyFont="1" applyFill="1" applyBorder="1" applyAlignment="1">
      <alignment horizontal="center" vertical="center"/>
    </xf>
    <xf numFmtId="0" fontId="12" fillId="0" borderId="0" xfId="19" applyFont="1" applyFill="1"/>
    <xf numFmtId="3" fontId="18" fillId="0" borderId="3" xfId="19" applyNumberFormat="1" applyFont="1" applyFill="1" applyBorder="1" applyAlignment="1">
      <alignment horizontal="center"/>
    </xf>
    <xf numFmtId="0" fontId="13" fillId="0" borderId="0" xfId="19" applyFont="1" applyFill="1"/>
    <xf numFmtId="0" fontId="63" fillId="0" borderId="32" xfId="19" applyFont="1" applyFill="1" applyBorder="1" applyAlignment="1">
      <alignment horizontal="center" wrapText="1"/>
    </xf>
    <xf numFmtId="0" fontId="17" fillId="0" borderId="52" xfId="19" applyFont="1" applyFill="1" applyBorder="1" applyAlignment="1">
      <alignment horizontal="center" vertical="center"/>
    </xf>
    <xf numFmtId="0" fontId="17" fillId="0" borderId="0" xfId="19" applyFont="1" applyFill="1" applyBorder="1"/>
    <xf numFmtId="0" fontId="18" fillId="0" borderId="1" xfId="19" applyFont="1" applyFill="1" applyBorder="1" applyAlignment="1">
      <alignment horizontal="center"/>
    </xf>
    <xf numFmtId="0" fontId="18" fillId="0" borderId="3" xfId="19" applyFont="1" applyFill="1" applyBorder="1" applyAlignment="1">
      <alignment horizontal="center"/>
    </xf>
    <xf numFmtId="0" fontId="18" fillId="0" borderId="39" xfId="19" applyFont="1" applyFill="1" applyBorder="1" applyAlignment="1">
      <alignment horizontal="center"/>
    </xf>
    <xf numFmtId="0" fontId="36" fillId="0" borderId="0" xfId="19" applyFont="1" applyFill="1" applyBorder="1" applyAlignment="1">
      <alignment wrapText="1"/>
    </xf>
    <xf numFmtId="0" fontId="82" fillId="0" borderId="39" xfId="19" applyFont="1" applyFill="1" applyBorder="1" applyAlignment="1">
      <alignment horizontal="center"/>
    </xf>
    <xf numFmtId="0" fontId="18" fillId="0" borderId="0" xfId="19" applyFont="1" applyFill="1" applyBorder="1"/>
    <xf numFmtId="3" fontId="18" fillId="0" borderId="39" xfId="19" applyNumberFormat="1" applyFont="1" applyFill="1" applyBorder="1" applyAlignment="1">
      <alignment horizontal="center"/>
    </xf>
    <xf numFmtId="3" fontId="82" fillId="0" borderId="39" xfId="19" applyNumberFormat="1" applyFont="1" applyFill="1" applyBorder="1" applyAlignment="1">
      <alignment horizontal="center"/>
    </xf>
    <xf numFmtId="0" fontId="18" fillId="0" borderId="2" xfId="19" applyFont="1" applyFill="1" applyBorder="1" applyAlignment="1">
      <alignment horizontal="center"/>
    </xf>
    <xf numFmtId="49" fontId="18" fillId="0" borderId="2" xfId="19" applyNumberFormat="1" applyFont="1" applyFill="1" applyBorder="1" applyAlignment="1">
      <alignment horizontal="center"/>
    </xf>
    <xf numFmtId="3" fontId="82" fillId="0" borderId="40" xfId="19" applyNumberFormat="1" applyFont="1" applyFill="1" applyBorder="1" applyAlignment="1">
      <alignment horizontal="center"/>
    </xf>
    <xf numFmtId="0" fontId="17" fillId="0" borderId="1" xfId="19" applyFont="1" applyFill="1" applyBorder="1"/>
    <xf numFmtId="0" fontId="18" fillId="0" borderId="3" xfId="19" applyNumberFormat="1" applyFont="1" applyFill="1" applyBorder="1" applyAlignment="1">
      <alignment horizontal="center"/>
    </xf>
    <xf numFmtId="3" fontId="18" fillId="0" borderId="38" xfId="19" applyNumberFormat="1" applyFont="1" applyFill="1" applyBorder="1" applyAlignment="1">
      <alignment horizontal="center"/>
    </xf>
    <xf numFmtId="0" fontId="36" fillId="0" borderId="3" xfId="19" applyFont="1" applyFill="1" applyBorder="1" applyAlignment="1">
      <alignment horizontal="left"/>
    </xf>
    <xf numFmtId="0" fontId="39" fillId="0" borderId="3" xfId="19" applyFont="1" applyFill="1" applyBorder="1" applyAlignment="1">
      <alignment horizontal="center"/>
    </xf>
    <xf numFmtId="0" fontId="36" fillId="0" borderId="3" xfId="19" applyFont="1" applyFill="1" applyBorder="1" applyAlignment="1">
      <alignment horizontal="left" vertical="top" wrapText="1"/>
    </xf>
    <xf numFmtId="0" fontId="39" fillId="0" borderId="3" xfId="19" applyFont="1" applyFill="1" applyBorder="1" applyAlignment="1">
      <alignment horizontal="center" vertical="center"/>
    </xf>
    <xf numFmtId="0" fontId="18" fillId="0" borderId="3" xfId="19" applyNumberFormat="1" applyFont="1" applyFill="1" applyBorder="1" applyAlignment="1">
      <alignment horizontal="center" vertical="center"/>
    </xf>
    <xf numFmtId="49" fontId="18" fillId="0" borderId="3" xfId="19" applyNumberFormat="1" applyFont="1" applyFill="1" applyBorder="1" applyAlignment="1">
      <alignment horizontal="center" vertical="center"/>
    </xf>
    <xf numFmtId="0" fontId="36" fillId="0" borderId="3" xfId="19" applyFont="1" applyFill="1" applyBorder="1" applyAlignment="1">
      <alignment horizontal="left" vertical="center" wrapText="1"/>
    </xf>
    <xf numFmtId="0" fontId="36" fillId="0" borderId="2" xfId="19" applyFont="1" applyFill="1" applyBorder="1" applyAlignment="1">
      <alignment horizontal="left"/>
    </xf>
    <xf numFmtId="0" fontId="18" fillId="0" borderId="40" xfId="19" applyFont="1" applyFill="1" applyBorder="1" applyAlignment="1">
      <alignment horizontal="center"/>
    </xf>
    <xf numFmtId="0" fontId="39" fillId="0" borderId="2" xfId="19" applyFont="1" applyFill="1" applyBorder="1" applyAlignment="1">
      <alignment horizontal="center"/>
    </xf>
    <xf numFmtId="0" fontId="35" fillId="0" borderId="38" xfId="19" applyFont="1" applyFill="1" applyBorder="1"/>
    <xf numFmtId="0" fontId="12" fillId="0" borderId="10" xfId="19" applyFill="1" applyBorder="1"/>
    <xf numFmtId="0" fontId="13" fillId="0" borderId="1" xfId="19" applyFont="1" applyFill="1" applyBorder="1"/>
    <xf numFmtId="0" fontId="13" fillId="0" borderId="10" xfId="19" applyFont="1" applyFill="1" applyBorder="1"/>
    <xf numFmtId="0" fontId="82" fillId="0" borderId="1" xfId="19" applyFont="1" applyFill="1" applyBorder="1"/>
    <xf numFmtId="0" fontId="36" fillId="0" borderId="39" xfId="19" applyFont="1" applyFill="1" applyBorder="1"/>
    <xf numFmtId="0" fontId="18" fillId="0" borderId="0" xfId="19" applyFont="1" applyFill="1" applyBorder="1" applyAlignment="1">
      <alignment horizontal="center"/>
    </xf>
    <xf numFmtId="3" fontId="18" fillId="0" borderId="2" xfId="19" applyNumberFormat="1" applyFont="1" applyFill="1" applyBorder="1" applyAlignment="1">
      <alignment horizontal="center"/>
    </xf>
    <xf numFmtId="3" fontId="82" fillId="0" borderId="3" xfId="19" applyNumberFormat="1" applyFont="1" applyFill="1" applyBorder="1" applyAlignment="1">
      <alignment horizontal="center"/>
    </xf>
    <xf numFmtId="0" fontId="35" fillId="0" borderId="38" xfId="19" applyFont="1" applyFill="1" applyBorder="1" applyAlignment="1">
      <alignment vertical="center" wrapText="1"/>
    </xf>
    <xf numFmtId="0" fontId="18" fillId="0" borderId="32" xfId="19" applyFont="1" applyFill="1" applyBorder="1" applyAlignment="1">
      <alignment horizontal="center"/>
    </xf>
    <xf numFmtId="0" fontId="36" fillId="0" borderId="39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/>
    </xf>
    <xf numFmtId="0" fontId="36" fillId="0" borderId="40" xfId="19" applyFont="1" applyFill="1" applyBorder="1" applyAlignment="1">
      <alignment vertical="center" wrapText="1"/>
    </xf>
    <xf numFmtId="0" fontId="26" fillId="0" borderId="2" xfId="19" applyFont="1" applyFill="1" applyBorder="1" applyAlignment="1">
      <alignment horizontal="center" vertical="center"/>
    </xf>
    <xf numFmtId="0" fontId="12" fillId="0" borderId="1" xfId="19" applyFill="1" applyBorder="1"/>
    <xf numFmtId="0" fontId="82" fillId="0" borderId="3" xfId="19" applyFont="1" applyFill="1" applyBorder="1" applyAlignment="1">
      <alignment horizontal="center"/>
    </xf>
    <xf numFmtId="0" fontId="82" fillId="0" borderId="2" xfId="19" applyFont="1" applyFill="1" applyBorder="1" applyAlignment="1">
      <alignment horizontal="center"/>
    </xf>
    <xf numFmtId="0" fontId="18" fillId="0" borderId="3" xfId="19" applyFont="1" applyFill="1" applyBorder="1"/>
    <xf numFmtId="0" fontId="18" fillId="0" borderId="2" xfId="19" applyFont="1" applyFill="1" applyBorder="1"/>
    <xf numFmtId="0" fontId="18" fillId="0" borderId="10" xfId="19" applyFont="1" applyFill="1" applyBorder="1" applyAlignment="1">
      <alignment horizontal="center"/>
    </xf>
    <xf numFmtId="0" fontId="18" fillId="0" borderId="3" xfId="19" applyFont="1" applyFill="1" applyBorder="1" applyAlignment="1">
      <alignment vertical="center" wrapText="1"/>
    </xf>
    <xf numFmtId="0" fontId="18" fillId="0" borderId="0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left"/>
    </xf>
    <xf numFmtId="0" fontId="17" fillId="0" borderId="32" xfId="19" applyFont="1" applyFill="1" applyBorder="1" applyAlignment="1">
      <alignment vertical="center" wrapText="1"/>
    </xf>
    <xf numFmtId="0" fontId="18" fillId="0" borderId="50" xfId="19" applyFont="1" applyFill="1" applyBorder="1" applyAlignment="1">
      <alignment horizontal="center"/>
    </xf>
    <xf numFmtId="0" fontId="18" fillId="0" borderId="32" xfId="19" applyNumberFormat="1" applyFont="1" applyFill="1" applyBorder="1" applyAlignment="1">
      <alignment horizontal="center"/>
    </xf>
    <xf numFmtId="0" fontId="17" fillId="0" borderId="32" xfId="19" applyFont="1" applyFill="1" applyBorder="1"/>
    <xf numFmtId="0" fontId="17" fillId="0" borderId="1" xfId="19" applyFont="1" applyFill="1" applyBorder="1" applyAlignment="1">
      <alignment wrapText="1"/>
    </xf>
    <xf numFmtId="0" fontId="18" fillId="0" borderId="5" xfId="19" applyFont="1" applyFill="1" applyBorder="1" applyAlignment="1">
      <alignment horizontal="center" vertical="center"/>
    </xf>
    <xf numFmtId="0" fontId="39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vertical="center"/>
    </xf>
    <xf numFmtId="0" fontId="18" fillId="0" borderId="3" xfId="19" applyFont="1" applyFill="1" applyBorder="1" applyAlignment="1">
      <alignment vertical="center"/>
    </xf>
    <xf numFmtId="0" fontId="18" fillId="0" borderId="3" xfId="19" applyFont="1" applyFill="1" applyBorder="1" applyAlignment="1">
      <alignment horizontal="center" vertical="center"/>
    </xf>
    <xf numFmtId="0" fontId="36" fillId="0" borderId="3" xfId="19" applyFont="1" applyFill="1" applyBorder="1" applyAlignment="1">
      <alignment vertical="center"/>
    </xf>
    <xf numFmtId="0" fontId="36" fillId="0" borderId="3" xfId="19" applyFont="1" applyFill="1" applyBorder="1" applyAlignment="1">
      <alignment vertical="center" wrapText="1"/>
    </xf>
    <xf numFmtId="0" fontId="82" fillId="0" borderId="3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vertical="center" wrapText="1"/>
    </xf>
    <xf numFmtId="0" fontId="36" fillId="0" borderId="3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left" vertical="center" wrapText="1"/>
    </xf>
    <xf numFmtId="0" fontId="44" fillId="0" borderId="3" xfId="19" applyFont="1" applyFill="1" applyBorder="1" applyAlignment="1">
      <alignment vertical="center"/>
    </xf>
    <xf numFmtId="0" fontId="44" fillId="0" borderId="2" xfId="19" applyFont="1" applyFill="1" applyBorder="1" applyAlignment="1">
      <alignment vertical="center" wrapText="1"/>
    </xf>
    <xf numFmtId="0" fontId="18" fillId="0" borderId="2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left"/>
    </xf>
    <xf numFmtId="0" fontId="39" fillId="0" borderId="3" xfId="19" applyFont="1" applyFill="1" applyBorder="1" applyAlignment="1">
      <alignment horizontal="left"/>
    </xf>
    <xf numFmtId="0" fontId="39" fillId="0" borderId="3" xfId="19" applyFont="1" applyFill="1" applyBorder="1"/>
    <xf numFmtId="0" fontId="18" fillId="0" borderId="13" xfId="19" applyFont="1" applyFill="1" applyBorder="1" applyAlignment="1">
      <alignment horizontal="center"/>
    </xf>
    <xf numFmtId="0" fontId="35" fillId="0" borderId="67" xfId="19" applyFont="1" applyFill="1" applyBorder="1" applyAlignment="1">
      <alignment horizontal="left"/>
    </xf>
    <xf numFmtId="0" fontId="18" fillId="0" borderId="54" xfId="19" applyFont="1" applyFill="1" applyBorder="1" applyAlignment="1">
      <alignment horizontal="center"/>
    </xf>
    <xf numFmtId="0" fontId="18" fillId="0" borderId="67" xfId="19" applyFont="1" applyFill="1" applyBorder="1" applyAlignment="1">
      <alignment horizontal="center"/>
    </xf>
    <xf numFmtId="0" fontId="82" fillId="0" borderId="67" xfId="19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3" fontId="18" fillId="0" borderId="0" xfId="0" applyNumberFormat="1" applyFont="1" applyFill="1" applyBorder="1" applyAlignment="1">
      <alignment horizontal="center" vertical="center"/>
    </xf>
    <xf numFmtId="11" fontId="36" fillId="0" borderId="39" xfId="19" applyNumberFormat="1" applyFont="1" applyFill="1" applyBorder="1"/>
    <xf numFmtId="3" fontId="17" fillId="2" borderId="38" xfId="0" applyNumberFormat="1" applyFont="1" applyFill="1" applyBorder="1" applyAlignment="1">
      <alignment horizontal="center" vertical="center"/>
    </xf>
    <xf numFmtId="3" fontId="18" fillId="2" borderId="39" xfId="0" applyNumberFormat="1" applyFont="1" applyFill="1" applyBorder="1" applyAlignment="1">
      <alignment horizontal="center" vertical="center"/>
    </xf>
    <xf numFmtId="3" fontId="36" fillId="2" borderId="39" xfId="0" applyNumberFormat="1" applyFont="1" applyFill="1" applyBorder="1" applyAlignment="1">
      <alignment horizontal="center" vertical="center"/>
    </xf>
    <xf numFmtId="3" fontId="36" fillId="2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8" fillId="0" borderId="2" xfId="0" applyFont="1" applyFill="1" applyBorder="1"/>
    <xf numFmtId="0" fontId="8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justify" wrapText="1"/>
    </xf>
    <xf numFmtId="0" fontId="16" fillId="0" borderId="0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0" fillId="0" borderId="0" xfId="0" applyFont="1" applyFill="1" applyBorder="1" applyAlignment="1">
      <alignment vertical="center"/>
    </xf>
    <xf numFmtId="2" fontId="16" fillId="0" borderId="0" xfId="0" applyNumberFormat="1" applyFont="1" applyFill="1" applyAlignment="1">
      <alignment horizontal="center"/>
    </xf>
    <xf numFmtId="2" fontId="45" fillId="0" borderId="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2" fontId="65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5" xfId="0" applyFont="1" applyFill="1" applyBorder="1"/>
    <xf numFmtId="0" fontId="18" fillId="0" borderId="31" xfId="0" applyFont="1" applyFill="1" applyBorder="1" applyAlignment="1">
      <alignment horizontal="left"/>
    </xf>
    <xf numFmtId="3" fontId="18" fillId="0" borderId="12" xfId="19" applyNumberFormat="1" applyFont="1" applyFill="1" applyBorder="1" applyAlignment="1">
      <alignment horizontal="center"/>
    </xf>
    <xf numFmtId="3" fontId="18" fillId="0" borderId="13" xfId="19" applyNumberFormat="1" applyFont="1" applyFill="1" applyBorder="1" applyAlignment="1">
      <alignment horizontal="center"/>
    </xf>
    <xf numFmtId="0" fontId="18" fillId="0" borderId="16" xfId="19" applyFont="1" applyFill="1" applyBorder="1" applyAlignment="1">
      <alignment horizontal="center"/>
    </xf>
    <xf numFmtId="3" fontId="18" fillId="0" borderId="14" xfId="19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>
      <alignment horizontal="center"/>
    </xf>
    <xf numFmtId="3" fontId="18" fillId="0" borderId="67" xfId="19" applyNumberFormat="1" applyFont="1" applyFill="1" applyBorder="1" applyAlignment="1">
      <alignment horizontal="center"/>
    </xf>
    <xf numFmtId="3" fontId="18" fillId="0" borderId="54" xfId="19" applyNumberFormat="1" applyFont="1" applyFill="1" applyBorder="1" applyAlignment="1">
      <alignment horizontal="center"/>
    </xf>
    <xf numFmtId="0" fontId="18" fillId="0" borderId="21" xfId="19" applyFont="1" applyFill="1" applyBorder="1" applyAlignment="1">
      <alignment horizontal="center"/>
    </xf>
    <xf numFmtId="0" fontId="18" fillId="0" borderId="22" xfId="19" applyFont="1" applyFill="1" applyBorder="1" applyAlignment="1">
      <alignment horizontal="center"/>
    </xf>
    <xf numFmtId="2" fontId="28" fillId="0" borderId="0" xfId="0" applyNumberFormat="1" applyFont="1" applyFill="1" applyAlignment="1"/>
    <xf numFmtId="3" fontId="36" fillId="2" borderId="0" xfId="0" applyNumberFormat="1" applyFont="1" applyFill="1" applyBorder="1" applyAlignment="1">
      <alignment horizontal="center" vertical="center" wrapText="1"/>
    </xf>
    <xf numFmtId="0" fontId="18" fillId="0" borderId="38" xfId="19" applyFont="1" applyFill="1" applyBorder="1" applyAlignment="1">
      <alignment horizontal="center"/>
    </xf>
    <xf numFmtId="0" fontId="39" fillId="0" borderId="1" xfId="19" applyFont="1" applyFill="1" applyBorder="1" applyAlignment="1">
      <alignment horizontal="center"/>
    </xf>
    <xf numFmtId="3" fontId="82" fillId="0" borderId="38" xfId="19" applyNumberFormat="1" applyFont="1" applyFill="1" applyBorder="1" applyAlignment="1">
      <alignment horizontal="center"/>
    </xf>
    <xf numFmtId="49" fontId="18" fillId="0" borderId="1" xfId="19" applyNumberFormat="1" applyFont="1" applyFill="1" applyBorder="1" applyAlignment="1">
      <alignment horizontal="center" vertical="center"/>
    </xf>
    <xf numFmtId="2" fontId="32" fillId="0" borderId="9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167" fontId="71" fillId="0" borderId="0" xfId="10" applyNumberFormat="1" applyFont="1" applyFill="1" applyBorder="1"/>
    <xf numFmtId="0" fontId="47" fillId="0" borderId="0" xfId="0" applyFont="1" applyFill="1" applyBorder="1" applyAlignment="1">
      <alignment horizontal="left" wrapText="1"/>
    </xf>
    <xf numFmtId="167" fontId="76" fillId="0" borderId="0" xfId="17" applyNumberFormat="1" applyFont="1" applyFill="1" applyBorder="1" applyAlignment="1">
      <alignment horizontal="center" wrapText="1"/>
    </xf>
    <xf numFmtId="0" fontId="18" fillId="0" borderId="39" xfId="19" applyFont="1" applyFill="1" applyBorder="1" applyAlignment="1">
      <alignment horizontal="center" vertical="center"/>
    </xf>
    <xf numFmtId="0" fontId="17" fillId="0" borderId="12" xfId="19" applyFont="1" applyFill="1" applyBorder="1" applyAlignment="1">
      <alignment horizontal="left"/>
    </xf>
    <xf numFmtId="166" fontId="50" fillId="0" borderId="19" xfId="0" applyNumberFormat="1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>
      <alignment horizontal="center"/>
    </xf>
    <xf numFmtId="166" fontId="50" fillId="0" borderId="69" xfId="0" applyNumberFormat="1" applyFont="1" applyFill="1" applyBorder="1" applyAlignment="1">
      <alignment horizontal="center"/>
    </xf>
    <xf numFmtId="4" fontId="50" fillId="0" borderId="61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4" fontId="50" fillId="0" borderId="59" xfId="0" applyNumberFormat="1" applyFont="1" applyFill="1" applyBorder="1" applyAlignment="1">
      <alignment horizontal="center"/>
    </xf>
    <xf numFmtId="167" fontId="50" fillId="0" borderId="65" xfId="0" applyNumberFormat="1" applyFont="1" applyFill="1" applyBorder="1" applyAlignment="1">
      <alignment horizontal="center"/>
    </xf>
    <xf numFmtId="166" fontId="50" fillId="0" borderId="59" xfId="0" applyNumberFormat="1" applyFont="1" applyFill="1" applyBorder="1" applyAlignment="1">
      <alignment horizontal="center" vertical="center"/>
    </xf>
    <xf numFmtId="167" fontId="50" fillId="0" borderId="65" xfId="0" applyNumberFormat="1" applyFont="1" applyFill="1" applyBorder="1" applyAlignment="1">
      <alignment horizontal="center" vertical="center"/>
    </xf>
    <xf numFmtId="4" fontId="50" fillId="0" borderId="6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0" fontId="3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61" fillId="0" borderId="0" xfId="0" applyFont="1" applyFill="1" applyBorder="1"/>
    <xf numFmtId="0" fontId="61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vertical="center"/>
    </xf>
    <xf numFmtId="166" fontId="18" fillId="0" borderId="5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/>
    <xf numFmtId="49" fontId="47" fillId="2" borderId="67" xfId="0" applyNumberFormat="1" applyFont="1" applyFill="1" applyBorder="1" applyAlignment="1">
      <alignment horizontal="center" vertical="center" wrapText="1"/>
    </xf>
    <xf numFmtId="167" fontId="47" fillId="2" borderId="65" xfId="0" applyNumberFormat="1" applyFont="1" applyFill="1" applyBorder="1" applyAlignment="1">
      <alignment horizontal="center" vertical="center" wrapText="1"/>
    </xf>
    <xf numFmtId="167" fontId="47" fillId="2" borderId="6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18" fillId="2" borderId="1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 vertical="center" wrapText="1"/>
    </xf>
    <xf numFmtId="167" fontId="47" fillId="0" borderId="65" xfId="0" applyNumberFormat="1" applyFont="1" applyFill="1" applyBorder="1" applyAlignment="1">
      <alignment horizontal="center" vertical="center" wrapText="1"/>
    </xf>
    <xf numFmtId="167" fontId="47" fillId="0" borderId="68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/>
    <xf numFmtId="0" fontId="95" fillId="0" borderId="0" xfId="19" applyFont="1" applyFill="1"/>
    <xf numFmtId="3" fontId="13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top"/>
    </xf>
    <xf numFmtId="167" fontId="14" fillId="0" borderId="59" xfId="0" applyNumberFormat="1" applyFont="1" applyFill="1" applyBorder="1" applyAlignment="1">
      <alignment horizontal="center"/>
    </xf>
    <xf numFmtId="167" fontId="13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4" fontId="17" fillId="0" borderId="32" xfId="19" applyNumberFormat="1" applyFont="1" applyFill="1" applyBorder="1" applyAlignment="1">
      <alignment horizontal="center" vertical="center" wrapText="1"/>
    </xf>
    <xf numFmtId="166" fontId="18" fillId="0" borderId="14" xfId="0" applyNumberFormat="1" applyFont="1" applyFill="1" applyBorder="1" applyAlignment="1">
      <alignment horizontal="center" vertical="center"/>
    </xf>
    <xf numFmtId="166" fontId="36" fillId="0" borderId="14" xfId="0" applyNumberFormat="1" applyFont="1" applyFill="1" applyBorder="1" applyAlignment="1">
      <alignment horizontal="center" vertical="center"/>
    </xf>
    <xf numFmtId="166" fontId="18" fillId="0" borderId="32" xfId="0" applyNumberFormat="1" applyFont="1" applyFill="1" applyBorder="1" applyAlignment="1">
      <alignment horizontal="center" vertical="center"/>
    </xf>
    <xf numFmtId="166" fontId="18" fillId="0" borderId="59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167" fontId="18" fillId="0" borderId="32" xfId="0" applyNumberFormat="1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top" wrapText="1"/>
    </xf>
    <xf numFmtId="0" fontId="77" fillId="0" borderId="32" xfId="0" applyFont="1" applyFill="1" applyBorder="1" applyAlignment="1">
      <alignment horizontal="center" vertical="top" wrapText="1"/>
    </xf>
    <xf numFmtId="166" fontId="78" fillId="0" borderId="14" xfId="0" applyNumberFormat="1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166" fontId="78" fillId="0" borderId="43" xfId="0" applyNumberFormat="1" applyFont="1" applyFill="1" applyBorder="1" applyAlignment="1">
      <alignment horizontal="center" vertical="center" wrapText="1"/>
    </xf>
    <xf numFmtId="0" fontId="78" fillId="0" borderId="57" xfId="0" applyFont="1" applyFill="1" applyBorder="1" applyAlignment="1">
      <alignment horizontal="center" vertical="center" wrapText="1"/>
    </xf>
    <xf numFmtId="166" fontId="78" fillId="0" borderId="12" xfId="0" applyNumberFormat="1" applyFont="1" applyFill="1" applyBorder="1" applyAlignment="1">
      <alignment horizontal="center" vertical="center" wrapText="1"/>
    </xf>
    <xf numFmtId="166" fontId="78" fillId="0" borderId="13" xfId="0" applyNumberFormat="1" applyFont="1" applyFill="1" applyBorder="1" applyAlignment="1">
      <alignment horizontal="center" vertical="center" wrapText="1"/>
    </xf>
    <xf numFmtId="166" fontId="78" fillId="0" borderId="41" xfId="0" applyNumberFormat="1" applyFont="1" applyFill="1" applyBorder="1" applyAlignment="1">
      <alignment horizontal="center" vertical="center" wrapText="1"/>
    </xf>
    <xf numFmtId="166" fontId="78" fillId="0" borderId="16" xfId="0" applyNumberFormat="1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166" fontId="78" fillId="0" borderId="23" xfId="0" applyNumberFormat="1" applyFont="1" applyFill="1" applyBorder="1" applyAlignment="1">
      <alignment horizontal="center" vertical="center" wrapText="1"/>
    </xf>
    <xf numFmtId="166" fontId="78" fillId="0" borderId="49" xfId="0" applyNumberFormat="1" applyFont="1" applyFill="1" applyBorder="1" applyAlignment="1">
      <alignment horizontal="center" vertical="center" wrapText="1"/>
    </xf>
    <xf numFmtId="166" fontId="78" fillId="0" borderId="15" xfId="0" applyNumberFormat="1" applyFont="1" applyFill="1" applyBorder="1" applyAlignment="1">
      <alignment horizontal="center" vertical="center" wrapText="1"/>
    </xf>
    <xf numFmtId="166" fontId="78" fillId="0" borderId="22" xfId="0" applyNumberFormat="1" applyFont="1" applyFill="1" applyBorder="1" applyAlignment="1">
      <alignment horizontal="center" vertical="center" wrapText="1"/>
    </xf>
    <xf numFmtId="166" fontId="78" fillId="0" borderId="21" xfId="0" applyNumberFormat="1" applyFont="1" applyFill="1" applyBorder="1" applyAlignment="1">
      <alignment horizontal="center" vertical="center" wrapText="1"/>
    </xf>
    <xf numFmtId="166" fontId="78" fillId="0" borderId="48" xfId="0" applyNumberFormat="1" applyFont="1" applyFill="1" applyBorder="1" applyAlignment="1">
      <alignment horizontal="center" vertical="center" wrapText="1"/>
    </xf>
    <xf numFmtId="166" fontId="78" fillId="0" borderId="67" xfId="0" applyNumberFormat="1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center" vertical="center" wrapText="1"/>
    </xf>
    <xf numFmtId="166" fontId="77" fillId="0" borderId="27" xfId="0" applyNumberFormat="1" applyFont="1" applyFill="1" applyBorder="1" applyAlignment="1">
      <alignment horizontal="center" vertical="center" wrapText="1"/>
    </xf>
    <xf numFmtId="166" fontId="77" fillId="0" borderId="3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/>
    </xf>
    <xf numFmtId="166" fontId="14" fillId="0" borderId="3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166" fontId="18" fillId="0" borderId="39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66" fontId="21" fillId="0" borderId="3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0" fontId="16" fillId="0" borderId="55" xfId="0" applyFont="1" applyFill="1" applyBorder="1" applyAlignment="1">
      <alignment horizontal="center"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wrapText="1"/>
    </xf>
    <xf numFmtId="0" fontId="18" fillId="0" borderId="32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6" fillId="0" borderId="55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/>
    </xf>
    <xf numFmtId="166" fontId="14" fillId="0" borderId="1" xfId="0" applyNumberFormat="1" applyFont="1" applyFill="1" applyBorder="1" applyAlignment="1">
      <alignment horizontal="center" vertical="center"/>
    </xf>
    <xf numFmtId="166" fontId="18" fillId="0" borderId="4" xfId="0" applyNumberFormat="1" applyFont="1" applyFill="1" applyBorder="1" applyAlignment="1">
      <alignment horizontal="left" wrapText="1"/>
    </xf>
    <xf numFmtId="0" fontId="19" fillId="0" borderId="5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6" fontId="18" fillId="0" borderId="52" xfId="0" applyNumberFormat="1" applyFont="1" applyFill="1" applyBorder="1" applyAlignment="1">
      <alignment horizontal="center" vertical="center"/>
    </xf>
    <xf numFmtId="166" fontId="18" fillId="0" borderId="38" xfId="0" applyNumberFormat="1" applyFont="1" applyFill="1" applyBorder="1" applyAlignment="1">
      <alignment horizontal="center" vertical="center"/>
    </xf>
    <xf numFmtId="166" fontId="18" fillId="0" borderId="55" xfId="0" applyNumberFormat="1" applyFont="1" applyFill="1" applyBorder="1" applyAlignment="1">
      <alignment horizontal="center" vertical="center"/>
    </xf>
    <xf numFmtId="166" fontId="18" fillId="0" borderId="50" xfId="0" applyNumberFormat="1" applyFont="1" applyFill="1" applyBorder="1" applyAlignment="1">
      <alignment horizontal="center" vertical="center"/>
    </xf>
    <xf numFmtId="166" fontId="18" fillId="0" borderId="32" xfId="0" applyNumberFormat="1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166" fontId="18" fillId="0" borderId="2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18" fillId="0" borderId="32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64" fillId="0" borderId="3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3" fillId="0" borderId="3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7" fillId="0" borderId="2" xfId="0" applyFont="1" applyFill="1" applyBorder="1"/>
    <xf numFmtId="0" fontId="17" fillId="0" borderId="32" xfId="0" applyFont="1" applyFill="1" applyBorder="1"/>
    <xf numFmtId="3" fontId="35" fillId="0" borderId="12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35" fillId="0" borderId="67" xfId="0" applyNumberFormat="1" applyFont="1" applyFill="1" applyBorder="1" applyAlignment="1">
      <alignment horizontal="center" vertical="center" wrapText="1"/>
    </xf>
    <xf numFmtId="2" fontId="17" fillId="0" borderId="52" xfId="0" applyNumberFormat="1" applyFont="1" applyFill="1" applyBorder="1" applyAlignment="1">
      <alignment horizontal="center" vertical="top"/>
    </xf>
    <xf numFmtId="2" fontId="17" fillId="0" borderId="32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7" fillId="0" borderId="5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67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3" fontId="18" fillId="0" borderId="66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center" vertical="center"/>
    </xf>
    <xf numFmtId="166" fontId="18" fillId="0" borderId="67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0" fontId="44" fillId="0" borderId="43" xfId="0" applyNumberFormat="1" applyFont="1" applyFill="1" applyBorder="1" applyAlignment="1">
      <alignment horizontal="center" vertical="center"/>
    </xf>
    <xf numFmtId="0" fontId="44" fillId="0" borderId="49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3" fontId="18" fillId="0" borderId="48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80" fillId="0" borderId="45" xfId="0" applyNumberFormat="1" applyFont="1" applyFill="1" applyBorder="1" applyAlignment="1">
      <alignment horizontal="center" vertical="center"/>
    </xf>
    <xf numFmtId="3" fontId="33" fillId="0" borderId="67" xfId="0" applyNumberFormat="1" applyFont="1" applyFill="1" applyBorder="1" applyAlignment="1">
      <alignment horizontal="center"/>
    </xf>
    <xf numFmtId="166" fontId="35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166" fontId="43" fillId="0" borderId="14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2" fontId="19" fillId="0" borderId="32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167" fontId="18" fillId="0" borderId="32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36" fillId="0" borderId="31" xfId="0" applyNumberFormat="1" applyFont="1" applyFill="1" applyBorder="1" applyAlignment="1">
      <alignment horizontal="center" vertical="center" wrapText="1"/>
    </xf>
    <xf numFmtId="167" fontId="18" fillId="0" borderId="55" xfId="0" applyNumberFormat="1" applyFont="1" applyFill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3" fontId="36" fillId="0" borderId="4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vertical="center" wrapText="1"/>
    </xf>
    <xf numFmtId="167" fontId="18" fillId="0" borderId="58" xfId="0" applyNumberFormat="1" applyFont="1" applyFill="1" applyBorder="1" applyAlignment="1">
      <alignment horizontal="center"/>
    </xf>
    <xf numFmtId="0" fontId="13" fillId="0" borderId="39" xfId="0" applyFont="1" applyFill="1" applyBorder="1"/>
    <xf numFmtId="166" fontId="18" fillId="0" borderId="65" xfId="0" applyNumberFormat="1" applyFont="1" applyFill="1" applyBorder="1" applyAlignment="1">
      <alignment horizontal="center" vertical="center"/>
    </xf>
    <xf numFmtId="166" fontId="94" fillId="0" borderId="11" xfId="0" applyNumberFormat="1" applyFont="1" applyFill="1" applyBorder="1" applyAlignment="1">
      <alignment horizontal="center" vertical="center"/>
    </xf>
    <xf numFmtId="0" fontId="18" fillId="0" borderId="58" xfId="0" applyFont="1" applyFill="1" applyBorder="1"/>
    <xf numFmtId="166" fontId="18" fillId="0" borderId="68" xfId="0" applyNumberFormat="1" applyFont="1" applyFill="1" applyBorder="1" applyAlignment="1">
      <alignment horizontal="center" vertical="center"/>
    </xf>
    <xf numFmtId="167" fontId="14" fillId="0" borderId="18" xfId="0" applyNumberFormat="1" applyFont="1" applyFill="1" applyBorder="1" applyAlignment="1">
      <alignment horizontal="center"/>
    </xf>
    <xf numFmtId="167" fontId="14" fillId="0" borderId="30" xfId="0" applyNumberFormat="1" applyFont="1" applyFill="1" applyBorder="1" applyAlignment="1">
      <alignment horizontal="center"/>
    </xf>
    <xf numFmtId="3" fontId="18" fillId="0" borderId="60" xfId="0" applyNumberFormat="1" applyFont="1" applyFill="1" applyBorder="1" applyAlignment="1">
      <alignment horizontal="center" vertical="center"/>
    </xf>
    <xf numFmtId="0" fontId="13" fillId="0" borderId="59" xfId="0" applyFont="1" applyFill="1" applyBorder="1"/>
    <xf numFmtId="0" fontId="18" fillId="0" borderId="11" xfId="0" applyFont="1" applyFill="1" applyBorder="1"/>
    <xf numFmtId="166" fontId="18" fillId="0" borderId="44" xfId="0" applyNumberFormat="1" applyFont="1" applyFill="1" applyBorder="1" applyAlignment="1">
      <alignment horizontal="center" vertical="center"/>
    </xf>
    <xf numFmtId="167" fontId="14" fillId="0" borderId="79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3" fillId="0" borderId="17" xfId="0" applyFont="1" applyFill="1" applyBorder="1"/>
    <xf numFmtId="0" fontId="18" fillId="0" borderId="17" xfId="0" applyFont="1" applyFill="1" applyBorder="1"/>
    <xf numFmtId="0" fontId="18" fillId="0" borderId="44" xfId="0" applyFont="1" applyFill="1" applyBorder="1"/>
    <xf numFmtId="0" fontId="17" fillId="0" borderId="57" xfId="0" applyFont="1" applyFill="1" applyBorder="1"/>
    <xf numFmtId="0" fontId="18" fillId="0" borderId="29" xfId="0" applyFont="1" applyFill="1" applyBorder="1"/>
    <xf numFmtId="0" fontId="18" fillId="0" borderId="36" xfId="0" applyFont="1" applyFill="1" applyBorder="1"/>
    <xf numFmtId="0" fontId="13" fillId="0" borderId="11" xfId="0" applyFont="1" applyFill="1" applyBorder="1"/>
    <xf numFmtId="0" fontId="14" fillId="0" borderId="17" xfId="0" applyFont="1" applyFill="1" applyBorder="1"/>
    <xf numFmtId="0" fontId="14" fillId="0" borderId="24" xfId="0" applyFont="1" applyFill="1" applyBorder="1"/>
    <xf numFmtId="166" fontId="18" fillId="0" borderId="3" xfId="0" applyNumberFormat="1" applyFont="1" applyFill="1" applyBorder="1" applyAlignment="1">
      <alignment horizontal="center" vertical="center" wrapText="1"/>
    </xf>
    <xf numFmtId="166" fontId="47" fillId="0" borderId="17" xfId="0" applyNumberFormat="1" applyFont="1" applyFill="1" applyBorder="1" applyAlignment="1">
      <alignment horizontal="center" vertical="center" wrapText="1"/>
    </xf>
    <xf numFmtId="167" fontId="47" fillId="0" borderId="59" xfId="0" applyNumberFormat="1" applyFont="1" applyFill="1" applyBorder="1" applyAlignment="1">
      <alignment horizontal="center" vertical="center" wrapText="1"/>
    </xf>
    <xf numFmtId="167" fontId="47" fillId="0" borderId="18" xfId="0" applyNumberFormat="1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wrapText="1"/>
    </xf>
    <xf numFmtId="0" fontId="47" fillId="0" borderId="60" xfId="0" applyFont="1" applyFill="1" applyBorder="1" applyAlignment="1">
      <alignment horizontal="center" wrapText="1"/>
    </xf>
    <xf numFmtId="0" fontId="47" fillId="0" borderId="58" xfId="0" applyFont="1" applyFill="1" applyBorder="1" applyAlignment="1">
      <alignment horizontal="center" wrapText="1"/>
    </xf>
    <xf numFmtId="167" fontId="47" fillId="0" borderId="60" xfId="0" applyNumberFormat="1" applyFont="1" applyFill="1" applyBorder="1" applyAlignment="1">
      <alignment horizontal="center" wrapText="1"/>
    </xf>
    <xf numFmtId="167" fontId="47" fillId="0" borderId="58" xfId="0" applyNumberFormat="1" applyFont="1" applyFill="1" applyBorder="1" applyAlignment="1">
      <alignment horizontal="center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wrapText="1"/>
    </xf>
    <xf numFmtId="0" fontId="47" fillId="0" borderId="59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167" fontId="47" fillId="0" borderId="59" xfId="0" applyNumberFormat="1" applyFont="1" applyFill="1" applyBorder="1" applyAlignment="1">
      <alignment horizontal="center" wrapText="1"/>
    </xf>
    <xf numFmtId="167" fontId="47" fillId="0" borderId="18" xfId="0" applyNumberFormat="1" applyFont="1" applyFill="1" applyBorder="1" applyAlignment="1">
      <alignment horizontal="center" wrapText="1"/>
    </xf>
    <xf numFmtId="2" fontId="47" fillId="0" borderId="18" xfId="0" applyNumberFormat="1" applyFont="1" applyFill="1" applyBorder="1" applyAlignment="1">
      <alignment horizontal="center" wrapText="1"/>
    </xf>
    <xf numFmtId="0" fontId="47" fillId="0" borderId="36" xfId="0" applyFont="1" applyFill="1" applyBorder="1" applyAlignment="1">
      <alignment horizontal="center" vertical="top" wrapText="1"/>
    </xf>
    <xf numFmtId="0" fontId="47" fillId="0" borderId="46" xfId="0" applyFont="1" applyFill="1" applyBorder="1" applyAlignment="1">
      <alignment horizontal="center" wrapText="1"/>
    </xf>
    <xf numFmtId="167" fontId="47" fillId="0" borderId="62" xfId="0" applyNumberFormat="1" applyFont="1" applyFill="1" applyBorder="1" applyAlignment="1">
      <alignment horizontal="center" wrapText="1"/>
    </xf>
    <xf numFmtId="2" fontId="47" fillId="0" borderId="37" xfId="0" applyNumberFormat="1" applyFont="1" applyFill="1" applyBorder="1" applyAlignment="1">
      <alignment horizontal="center" wrapText="1"/>
    </xf>
    <xf numFmtId="167" fontId="47" fillId="0" borderId="37" xfId="0" applyNumberFormat="1" applyFont="1" applyFill="1" applyBorder="1" applyAlignment="1">
      <alignment horizontal="center" wrapText="1"/>
    </xf>
    <xf numFmtId="49" fontId="47" fillId="0" borderId="12" xfId="0" applyNumberFormat="1" applyFont="1" applyFill="1" applyBorder="1" applyAlignment="1">
      <alignment horizontal="center" vertical="top" wrapText="1"/>
    </xf>
    <xf numFmtId="2" fontId="47" fillId="0" borderId="58" xfId="0" applyNumberFormat="1" applyFont="1" applyFill="1" applyBorder="1" applyAlignment="1">
      <alignment horizontal="center" wrapText="1"/>
    </xf>
    <xf numFmtId="167" fontId="47" fillId="0" borderId="11" xfId="0" applyNumberFormat="1" applyFont="1" applyFill="1" applyBorder="1" applyAlignment="1">
      <alignment horizontal="center" wrapText="1"/>
    </xf>
    <xf numFmtId="49" fontId="47" fillId="0" borderId="23" xfId="0" applyNumberFormat="1" applyFont="1" applyFill="1" applyBorder="1" applyAlignment="1">
      <alignment horizontal="center" vertical="top" wrapText="1"/>
    </xf>
    <xf numFmtId="167" fontId="47" fillId="0" borderId="46" xfId="0" applyNumberFormat="1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167" fontId="47" fillId="0" borderId="17" xfId="0" applyNumberFormat="1" applyFont="1" applyFill="1" applyBorder="1" applyAlignment="1">
      <alignment horizontal="center" wrapText="1"/>
    </xf>
    <xf numFmtId="49" fontId="47" fillId="0" borderId="57" xfId="0" applyNumberFormat="1" applyFont="1" applyFill="1" applyBorder="1" applyAlignment="1">
      <alignment horizontal="center" vertical="top" wrapText="1"/>
    </xf>
    <xf numFmtId="167" fontId="47" fillId="0" borderId="61" xfId="0" applyNumberFormat="1" applyFont="1" applyFill="1" applyBorder="1" applyAlignment="1">
      <alignment horizontal="center" wrapText="1"/>
    </xf>
    <xf numFmtId="167" fontId="47" fillId="0" borderId="53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49" fontId="47" fillId="0" borderId="29" xfId="0" applyNumberFormat="1" applyFont="1" applyFill="1" applyBorder="1" applyAlignment="1">
      <alignment horizontal="center" vertical="top" wrapText="1"/>
    </xf>
    <xf numFmtId="167" fontId="47" fillId="0" borderId="19" xfId="0" applyNumberFormat="1" applyFont="1" applyFill="1" applyBorder="1" applyAlignment="1">
      <alignment horizontal="center" wrapText="1"/>
    </xf>
    <xf numFmtId="167" fontId="47" fillId="0" borderId="20" xfId="0" applyNumberFormat="1" applyFont="1" applyFill="1" applyBorder="1" applyAlignment="1">
      <alignment horizontal="center" wrapText="1"/>
    </xf>
    <xf numFmtId="49" fontId="47" fillId="0" borderId="36" xfId="0" applyNumberFormat="1" applyFont="1" applyFill="1" applyBorder="1" applyAlignment="1">
      <alignment horizontal="center" vertical="top" wrapText="1"/>
    </xf>
    <xf numFmtId="167" fontId="47" fillId="0" borderId="63" xfId="0" applyNumberFormat="1" applyFont="1" applyFill="1" applyBorder="1" applyAlignment="1">
      <alignment horizontal="center" wrapText="1"/>
    </xf>
    <xf numFmtId="2" fontId="47" fillId="0" borderId="62" xfId="0" applyNumberFormat="1" applyFont="1" applyFill="1" applyBorder="1" applyAlignment="1">
      <alignment horizontal="center" wrapText="1"/>
    </xf>
    <xf numFmtId="167" fontId="47" fillId="0" borderId="26" xfId="0" applyNumberFormat="1" applyFont="1" applyFill="1" applyBorder="1" applyAlignment="1">
      <alignment horizontal="center" wrapText="1"/>
    </xf>
    <xf numFmtId="2" fontId="47" fillId="0" borderId="46" xfId="0" applyNumberFormat="1" applyFont="1" applyFill="1" applyBorder="1" applyAlignment="1">
      <alignment horizontal="center" wrapText="1"/>
    </xf>
    <xf numFmtId="2" fontId="47" fillId="0" borderId="59" xfId="0" applyNumberFormat="1" applyFont="1" applyFill="1" applyBorder="1" applyAlignment="1">
      <alignment horizontal="center" wrapText="1"/>
    </xf>
    <xf numFmtId="2" fontId="47" fillId="0" borderId="17" xfId="0" applyNumberFormat="1" applyFont="1" applyFill="1" applyBorder="1" applyAlignment="1">
      <alignment horizontal="center" wrapText="1"/>
    </xf>
    <xf numFmtId="49" fontId="47" fillId="0" borderId="14" xfId="0" applyNumberFormat="1" applyFont="1" applyFill="1" applyBorder="1" applyAlignment="1">
      <alignment horizontal="center" vertical="top" wrapText="1"/>
    </xf>
    <xf numFmtId="49" fontId="47" fillId="0" borderId="67" xfId="0" applyNumberFormat="1" applyFont="1" applyFill="1" applyBorder="1" applyAlignment="1">
      <alignment horizontal="center" vertical="top" wrapText="1"/>
    </xf>
    <xf numFmtId="167" fontId="47" fillId="0" borderId="44" xfId="0" applyNumberFormat="1" applyFont="1" applyFill="1" applyBorder="1" applyAlignment="1">
      <alignment horizontal="center" wrapText="1"/>
    </xf>
    <xf numFmtId="167" fontId="47" fillId="0" borderId="65" xfId="0" applyNumberFormat="1" applyFont="1" applyFill="1" applyBorder="1" applyAlignment="1">
      <alignment horizontal="center" wrapText="1"/>
    </xf>
    <xf numFmtId="167" fontId="47" fillId="0" borderId="68" xfId="0" applyNumberFormat="1" applyFont="1" applyFill="1" applyBorder="1" applyAlignment="1">
      <alignment horizontal="center" wrapText="1"/>
    </xf>
    <xf numFmtId="167" fontId="47" fillId="0" borderId="69" xfId="0" applyNumberFormat="1" applyFont="1" applyFill="1" applyBorder="1" applyAlignment="1">
      <alignment horizontal="center" wrapText="1"/>
    </xf>
    <xf numFmtId="167" fontId="47" fillId="0" borderId="11" xfId="0" applyNumberFormat="1" applyFont="1" applyFill="1" applyBorder="1" applyAlignment="1">
      <alignment horizontal="center" vertical="center" wrapText="1"/>
    </xf>
    <xf numFmtId="167" fontId="47" fillId="0" borderId="60" xfId="0" applyNumberFormat="1" applyFont="1" applyFill="1" applyBorder="1" applyAlignment="1">
      <alignment horizontal="center" vertical="center" wrapText="1"/>
    </xf>
    <xf numFmtId="167" fontId="47" fillId="0" borderId="58" xfId="0" applyNumberFormat="1" applyFont="1" applyFill="1" applyBorder="1" applyAlignment="1">
      <alignment horizontal="center" vertical="center" wrapText="1"/>
    </xf>
    <xf numFmtId="167" fontId="47" fillId="0" borderId="61" xfId="0" applyNumberFormat="1" applyFont="1" applyFill="1" applyBorder="1" applyAlignment="1">
      <alignment horizontal="center" vertical="center" wrapText="1"/>
    </xf>
    <xf numFmtId="167" fontId="47" fillId="0" borderId="53" xfId="0" applyNumberFormat="1" applyFont="1" applyFill="1" applyBorder="1" applyAlignment="1">
      <alignment horizontal="center" vertical="center" wrapText="1"/>
    </xf>
    <xf numFmtId="167" fontId="47" fillId="0" borderId="20" xfId="0" applyNumberFormat="1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Fill="1" applyBorder="1" applyAlignment="1">
      <alignment horizontal="center" vertical="center" wrapText="1"/>
    </xf>
    <xf numFmtId="167" fontId="47" fillId="0" borderId="19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167" fontId="47" fillId="0" borderId="46" xfId="0" applyNumberFormat="1" applyFont="1" applyFill="1" applyBorder="1" applyAlignment="1">
      <alignment horizontal="center" vertical="center" wrapText="1"/>
    </xf>
    <xf numFmtId="167" fontId="47" fillId="0" borderId="62" xfId="0" applyNumberFormat="1" applyFont="1" applyFill="1" applyBorder="1" applyAlignment="1">
      <alignment horizontal="center" vertical="center" wrapText="1"/>
    </xf>
    <xf numFmtId="167" fontId="47" fillId="0" borderId="37" xfId="0" applyNumberFormat="1" applyFont="1" applyFill="1" applyBorder="1" applyAlignment="1">
      <alignment horizontal="center" vertical="center" wrapText="1"/>
    </xf>
    <xf numFmtId="167" fontId="47" fillId="0" borderId="63" xfId="0" applyNumberFormat="1" applyFont="1" applyFill="1" applyBorder="1" applyAlignment="1">
      <alignment horizontal="center" vertical="center" wrapText="1"/>
    </xf>
    <xf numFmtId="167" fontId="47" fillId="0" borderId="26" xfId="0" applyNumberFormat="1" applyFont="1" applyFill="1" applyBorder="1" applyAlignment="1">
      <alignment horizontal="center" vertical="center" wrapText="1"/>
    </xf>
    <xf numFmtId="49" fontId="47" fillId="0" borderId="67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66" fontId="47" fillId="0" borderId="11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166" fontId="47" fillId="0" borderId="46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wrapText="1"/>
    </xf>
    <xf numFmtId="0" fontId="13" fillId="0" borderId="5" xfId="0" applyFont="1" applyFill="1" applyBorder="1"/>
    <xf numFmtId="0" fontId="47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left" wrapText="1"/>
    </xf>
    <xf numFmtId="0" fontId="47" fillId="0" borderId="67" xfId="0" applyFont="1" applyFill="1" applyBorder="1" applyAlignment="1">
      <alignment horizontal="left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41" xfId="0" applyFont="1" applyFill="1" applyBorder="1"/>
    <xf numFmtId="167" fontId="76" fillId="0" borderId="14" xfId="17" applyNumberFormat="1" applyFont="1" applyFill="1" applyBorder="1" applyAlignment="1">
      <alignment horizontal="center" wrapText="1"/>
    </xf>
    <xf numFmtId="167" fontId="81" fillId="0" borderId="14" xfId="17" applyNumberFormat="1" applyFont="1" applyFill="1" applyBorder="1" applyAlignment="1">
      <alignment horizontal="center" wrapText="1"/>
    </xf>
    <xf numFmtId="167" fontId="76" fillId="0" borderId="67" xfId="17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9" fillId="0" borderId="57" xfId="0" applyFont="1" applyFill="1" applyBorder="1" applyAlignment="1">
      <alignment vertical="top" wrapText="1"/>
    </xf>
    <xf numFmtId="167" fontId="47" fillId="0" borderId="12" xfId="0" applyNumberFormat="1" applyFont="1" applyFill="1" applyBorder="1" applyAlignment="1">
      <alignment horizontal="center" wrapText="1"/>
    </xf>
    <xf numFmtId="167" fontId="14" fillId="0" borderId="13" xfId="0" applyNumberFormat="1" applyFont="1" applyFill="1" applyBorder="1" applyAlignment="1">
      <alignment horizontal="center"/>
    </xf>
    <xf numFmtId="167" fontId="14" fillId="0" borderId="12" xfId="0" applyNumberFormat="1" applyFont="1" applyFill="1" applyBorder="1" applyAlignment="1">
      <alignment horizontal="center"/>
    </xf>
    <xf numFmtId="167" fontId="47" fillId="0" borderId="57" xfId="0" applyNumberFormat="1" applyFont="1" applyFill="1" applyBorder="1" applyAlignment="1">
      <alignment horizontal="center" wrapText="1"/>
    </xf>
    <xf numFmtId="167" fontId="14" fillId="0" borderId="41" xfId="0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 wrapText="1"/>
    </xf>
    <xf numFmtId="167" fontId="14" fillId="0" borderId="57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vertical="top" wrapText="1"/>
    </xf>
    <xf numFmtId="167" fontId="47" fillId="0" borderId="14" xfId="0" applyNumberFormat="1" applyFont="1" applyFill="1" applyBorder="1" applyAlignment="1">
      <alignment horizontal="center" wrapText="1"/>
    </xf>
    <xf numFmtId="167" fontId="14" fillId="0" borderId="16" xfId="0" applyNumberFormat="1" applyFont="1" applyFill="1" applyBorder="1" applyAlignment="1">
      <alignment horizontal="center"/>
    </xf>
    <xf numFmtId="167" fontId="14" fillId="0" borderId="14" xfId="0" applyNumberFormat="1" applyFont="1" applyFill="1" applyBorder="1" applyAlignment="1">
      <alignment horizontal="center"/>
    </xf>
    <xf numFmtId="167" fontId="47" fillId="0" borderId="29" xfId="0" applyNumberFormat="1" applyFont="1" applyFill="1" applyBorder="1" applyAlignment="1">
      <alignment horizontal="center" wrapText="1"/>
    </xf>
    <xf numFmtId="167" fontId="14" fillId="0" borderId="43" xfId="0" applyNumberFormat="1" applyFont="1" applyFill="1" applyBorder="1" applyAlignment="1">
      <alignment horizontal="center"/>
    </xf>
    <xf numFmtId="167" fontId="47" fillId="0" borderId="16" xfId="0" applyNumberFormat="1" applyFont="1" applyFill="1" applyBorder="1" applyAlignment="1">
      <alignment horizontal="center" wrapText="1"/>
    </xf>
    <xf numFmtId="167" fontId="14" fillId="0" borderId="29" xfId="0" applyNumberFormat="1" applyFont="1" applyFill="1" applyBorder="1" applyAlignment="1">
      <alignment horizontal="center"/>
    </xf>
    <xf numFmtId="167" fontId="47" fillId="0" borderId="14" xfId="0" applyNumberFormat="1" applyFont="1" applyFill="1" applyBorder="1" applyAlignment="1">
      <alignment horizontal="center" vertical="top" wrapText="1"/>
    </xf>
    <xf numFmtId="167" fontId="47" fillId="0" borderId="29" xfId="0" applyNumberFormat="1" applyFont="1" applyFill="1" applyBorder="1" applyAlignment="1">
      <alignment horizontal="center" vertical="top" wrapText="1"/>
    </xf>
    <xf numFmtId="167" fontId="47" fillId="0" borderId="16" xfId="0" applyNumberFormat="1" applyFont="1" applyFill="1" applyBorder="1" applyAlignment="1">
      <alignment horizontal="center" vertical="top" wrapText="1"/>
    </xf>
    <xf numFmtId="167" fontId="47" fillId="0" borderId="14" xfId="0" applyNumberFormat="1" applyFont="1" applyFill="1" applyBorder="1" applyAlignment="1">
      <alignment horizontal="center"/>
    </xf>
    <xf numFmtId="167" fontId="47" fillId="0" borderId="29" xfId="0" applyNumberFormat="1" applyFont="1" applyFill="1" applyBorder="1" applyAlignment="1">
      <alignment horizontal="center"/>
    </xf>
    <xf numFmtId="167" fontId="47" fillId="0" borderId="16" xfId="0" applyNumberFormat="1" applyFont="1" applyFill="1" applyBorder="1" applyAlignment="1">
      <alignment horizontal="center"/>
    </xf>
    <xf numFmtId="0" fontId="18" fillId="0" borderId="66" xfId="0" applyFont="1" applyFill="1" applyBorder="1"/>
    <xf numFmtId="167" fontId="47" fillId="0" borderId="67" xfId="0" applyNumberFormat="1" applyFont="1" applyFill="1" applyBorder="1" applyAlignment="1">
      <alignment horizontal="center"/>
    </xf>
    <xf numFmtId="167" fontId="14" fillId="0" borderId="54" xfId="0" applyNumberFormat="1" applyFont="1" applyFill="1" applyBorder="1" applyAlignment="1">
      <alignment horizontal="center"/>
    </xf>
    <xf numFmtId="167" fontId="14" fillId="0" borderId="67" xfId="0" applyNumberFormat="1" applyFont="1" applyFill="1" applyBorder="1" applyAlignment="1">
      <alignment horizontal="center"/>
    </xf>
    <xf numFmtId="167" fontId="47" fillId="0" borderId="66" xfId="0" applyNumberFormat="1" applyFont="1" applyFill="1" applyBorder="1" applyAlignment="1">
      <alignment horizontal="center"/>
    </xf>
    <xf numFmtId="167" fontId="14" fillId="0" borderId="45" xfId="0" applyNumberFormat="1" applyFont="1" applyFill="1" applyBorder="1" applyAlignment="1">
      <alignment horizontal="center"/>
    </xf>
    <xf numFmtId="167" fontId="47" fillId="0" borderId="54" xfId="0" applyNumberFormat="1" applyFont="1" applyFill="1" applyBorder="1" applyAlignment="1">
      <alignment horizontal="center"/>
    </xf>
    <xf numFmtId="167" fontId="14" fillId="0" borderId="66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7" fontId="50" fillId="0" borderId="69" xfId="0" applyNumberFormat="1" applyFont="1" applyFill="1" applyBorder="1" applyAlignment="1">
      <alignment horizontal="center"/>
    </xf>
    <xf numFmtId="166" fontId="50" fillId="0" borderId="65" xfId="0" applyNumberFormat="1" applyFont="1" applyFill="1" applyBorder="1" applyAlignment="1">
      <alignment horizontal="center"/>
    </xf>
    <xf numFmtId="166" fontId="18" fillId="2" borderId="55" xfId="0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166" fontId="18" fillId="2" borderId="3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14" fontId="13" fillId="0" borderId="60" xfId="0" applyNumberFormat="1" applyFont="1" applyFill="1" applyBorder="1" applyAlignment="1">
      <alignment vertical="center"/>
    </xf>
    <xf numFmtId="14" fontId="13" fillId="0" borderId="58" xfId="0" applyNumberFormat="1" applyFont="1" applyFill="1" applyBorder="1" applyAlignment="1">
      <alignment vertical="center"/>
    </xf>
    <xf numFmtId="14" fontId="13" fillId="0" borderId="12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3" fontId="18" fillId="0" borderId="59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3" fontId="18" fillId="0" borderId="65" xfId="0" applyNumberFormat="1" applyFont="1" applyFill="1" applyBorder="1" applyAlignment="1">
      <alignment horizontal="center" vertical="center"/>
    </xf>
    <xf numFmtId="3" fontId="18" fillId="0" borderId="68" xfId="0" applyNumberFormat="1" applyFont="1" applyFill="1" applyBorder="1" applyAlignment="1">
      <alignment horizontal="center" vertical="center"/>
    </xf>
    <xf numFmtId="166" fontId="50" fillId="0" borderId="17" xfId="0" applyNumberFormat="1" applyFont="1" applyFill="1" applyBorder="1" applyAlignment="1">
      <alignment horizontal="center" vertical="center"/>
    </xf>
    <xf numFmtId="4" fontId="50" fillId="0" borderId="17" xfId="0" applyNumberFormat="1" applyFont="1" applyFill="1" applyBorder="1" applyAlignment="1">
      <alignment horizontal="center"/>
    </xf>
    <xf numFmtId="166" fontId="50" fillId="0" borderId="44" xfId="0" applyNumberFormat="1" applyFont="1" applyFill="1" applyBorder="1" applyAlignment="1">
      <alignment horizontal="center" vertical="center"/>
    </xf>
    <xf numFmtId="166" fontId="50" fillId="0" borderId="6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top" wrapText="1"/>
    </xf>
    <xf numFmtId="49" fontId="13" fillId="0" borderId="14" xfId="0" applyNumberFormat="1" applyFont="1" applyFill="1" applyBorder="1"/>
    <xf numFmtId="0" fontId="18" fillId="0" borderId="14" xfId="0" applyFont="1" applyFill="1" applyBorder="1" applyAlignment="1">
      <alignment horizontal="left" vertical="center"/>
    </xf>
    <xf numFmtId="0" fontId="13" fillId="0" borderId="14" xfId="0" applyFont="1" applyFill="1" applyBorder="1"/>
    <xf numFmtId="166" fontId="36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 wrapText="1"/>
    </xf>
    <xf numFmtId="0" fontId="36" fillId="0" borderId="23" xfId="0" applyNumberFormat="1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vertical="center" wrapText="1"/>
    </xf>
    <xf numFmtId="0" fontId="36" fillId="0" borderId="67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 wrapText="1"/>
    </xf>
    <xf numFmtId="166" fontId="35" fillId="0" borderId="23" xfId="0" applyNumberFormat="1" applyFont="1" applyFill="1" applyBorder="1" applyAlignment="1">
      <alignment horizontal="center" vertical="center" wrapText="1"/>
    </xf>
    <xf numFmtId="166" fontId="35" fillId="0" borderId="6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8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40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/>
    </xf>
    <xf numFmtId="3" fontId="18" fillId="0" borderId="52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52" xfId="0" applyNumberFormat="1" applyFont="1" applyFill="1" applyBorder="1" applyAlignment="1">
      <alignment horizontal="center" vertical="center" wrapText="1"/>
    </xf>
    <xf numFmtId="3" fontId="33" fillId="0" borderId="55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32" fillId="0" borderId="9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2" fontId="45" fillId="0" borderId="55" xfId="0" applyNumberFormat="1" applyFont="1" applyFill="1" applyBorder="1" applyAlignment="1">
      <alignment horizontal="center" vertical="center"/>
    </xf>
    <xf numFmtId="2" fontId="45" fillId="0" borderId="52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38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2" fontId="64" fillId="0" borderId="71" xfId="0" applyNumberFormat="1" applyFont="1" applyFill="1" applyBorder="1" applyAlignment="1">
      <alignment horizontal="center" vertical="center" wrapText="1"/>
    </xf>
    <xf numFmtId="2" fontId="64" fillId="0" borderId="72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49" fontId="44" fillId="0" borderId="17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0" fontId="43" fillId="0" borderId="17" xfId="0" applyNumberFormat="1" applyFont="1" applyFill="1" applyBorder="1" applyAlignment="1">
      <alignment horizontal="left" vertical="center" wrapText="1"/>
    </xf>
    <xf numFmtId="0" fontId="43" fillId="0" borderId="18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64" fillId="0" borderId="55" xfId="0" applyNumberFormat="1" applyFont="1" applyFill="1" applyBorder="1" applyAlignment="1">
      <alignment horizontal="center" vertical="center" wrapText="1"/>
    </xf>
    <xf numFmtId="2" fontId="64" fillId="0" borderId="5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80" fillId="0" borderId="44" xfId="0" applyFont="1" applyFill="1" applyBorder="1" applyAlignment="1">
      <alignment horizontal="left" vertical="center" wrapText="1"/>
    </xf>
    <xf numFmtId="0" fontId="80" fillId="0" borderId="68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8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0" fillId="0" borderId="70" xfId="0" applyFont="1" applyFill="1" applyBorder="1" applyAlignment="1">
      <alignment horizontal="center" vertical="center" wrapText="1"/>
    </xf>
    <xf numFmtId="0" fontId="60" fillId="0" borderId="65" xfId="0" applyFont="1" applyFill="1" applyBorder="1" applyAlignment="1">
      <alignment horizontal="center" vertical="center" wrapText="1"/>
    </xf>
    <xf numFmtId="49" fontId="48" fillId="0" borderId="55" xfId="0" applyNumberFormat="1" applyFont="1" applyFill="1" applyBorder="1" applyAlignment="1">
      <alignment horizontal="center" vertical="center" wrapText="1"/>
    </xf>
    <xf numFmtId="49" fontId="48" fillId="0" borderId="50" xfId="0" applyNumberFormat="1" applyFont="1" applyFill="1" applyBorder="1" applyAlignment="1">
      <alignment horizontal="center" vertical="center" wrapText="1"/>
    </xf>
    <xf numFmtId="49" fontId="48" fillId="0" borderId="52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justify"/>
    </xf>
    <xf numFmtId="0" fontId="60" fillId="0" borderId="34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64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 vertical="top" wrapText="1"/>
    </xf>
    <xf numFmtId="0" fontId="59" fillId="0" borderId="73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69" xfId="0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 textRotation="90"/>
    </xf>
    <xf numFmtId="0" fontId="17" fillId="0" borderId="4" xfId="19" applyFont="1" applyFill="1" applyBorder="1" applyAlignment="1">
      <alignment horizontal="center" vertical="center" textRotation="90"/>
    </xf>
    <xf numFmtId="0" fontId="17" fillId="0" borderId="2" xfId="19" applyFont="1" applyFill="1" applyBorder="1" applyAlignment="1">
      <alignment horizontal="center" vertical="center" textRotation="90"/>
    </xf>
    <xf numFmtId="0" fontId="28" fillId="0" borderId="0" xfId="19" applyFont="1" applyFill="1" applyBorder="1" applyAlignment="1">
      <alignment horizontal="center"/>
    </xf>
    <xf numFmtId="0" fontId="20" fillId="0" borderId="0" xfId="19" applyFont="1" applyFill="1" applyBorder="1" applyAlignment="1">
      <alignment horizontal="center"/>
    </xf>
    <xf numFmtId="0" fontId="18" fillId="0" borderId="5" xfId="19" applyFont="1" applyFill="1" applyBorder="1" applyAlignment="1">
      <alignment horizontal="center"/>
    </xf>
    <xf numFmtId="0" fontId="18" fillId="0" borderId="31" xfId="19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 vertical="center"/>
    </xf>
    <xf numFmtId="0" fontId="16" fillId="0" borderId="2" xfId="19" applyFont="1" applyFill="1" applyBorder="1" applyAlignment="1">
      <alignment horizontal="center" vertical="center"/>
    </xf>
    <xf numFmtId="0" fontId="46" fillId="0" borderId="55" xfId="19" applyFont="1" applyFill="1" applyBorder="1" applyAlignment="1">
      <alignment horizontal="center" vertical="center"/>
    </xf>
    <xf numFmtId="0" fontId="46" fillId="0" borderId="50" xfId="19" applyFont="1" applyFill="1" applyBorder="1" applyAlignment="1">
      <alignment horizontal="center" vertical="center"/>
    </xf>
    <xf numFmtId="0" fontId="46" fillId="0" borderId="52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center" vertical="center" textRotation="90"/>
    </xf>
    <xf numFmtId="0" fontId="17" fillId="0" borderId="12" xfId="19" applyFont="1" applyFill="1" applyBorder="1" applyAlignment="1">
      <alignment horizontal="center" vertical="center" textRotation="90" wrapText="1"/>
    </xf>
    <xf numFmtId="0" fontId="17" fillId="0" borderId="14" xfId="19" applyFont="1" applyFill="1" applyBorder="1" applyAlignment="1">
      <alignment horizontal="center" vertical="center" textRotation="90" wrapText="1"/>
    </xf>
    <xf numFmtId="0" fontId="17" fillId="0" borderId="67" xfId="19" applyFont="1" applyFill="1" applyBorder="1" applyAlignment="1">
      <alignment horizontal="center" vertical="center" textRotation="90" wrapText="1"/>
    </xf>
    <xf numFmtId="0" fontId="17" fillId="0" borderId="33" xfId="19" applyFont="1" applyFill="1" applyBorder="1" applyAlignment="1">
      <alignment horizontal="center" vertical="center" textRotation="90"/>
    </xf>
    <xf numFmtId="0" fontId="17" fillId="0" borderId="66" xfId="19" applyFont="1" applyFill="1" applyBorder="1" applyAlignment="1">
      <alignment horizontal="center" vertical="center" textRotation="90"/>
    </xf>
    <xf numFmtId="0" fontId="47" fillId="0" borderId="0" xfId="19" applyFont="1" applyFill="1" applyAlignment="1">
      <alignment horizontal="left" vertical="center" wrapText="1"/>
    </xf>
    <xf numFmtId="49" fontId="18" fillId="0" borderId="1" xfId="19" applyNumberFormat="1" applyFont="1" applyFill="1" applyBorder="1" applyAlignment="1">
      <alignment horizontal="center" vertical="center"/>
    </xf>
    <xf numFmtId="49" fontId="18" fillId="0" borderId="3" xfId="19" applyNumberFormat="1" applyFont="1" applyFill="1" applyBorder="1" applyAlignment="1">
      <alignment horizontal="center" vertical="center"/>
    </xf>
    <xf numFmtId="49" fontId="18" fillId="0" borderId="2" xfId="19" applyNumberFormat="1" applyFont="1" applyFill="1" applyBorder="1" applyAlignment="1">
      <alignment horizontal="center" vertical="center"/>
    </xf>
    <xf numFmtId="49" fontId="48" fillId="0" borderId="0" xfId="31" applyNumberFormat="1" applyFont="1" applyFill="1" applyAlignment="1">
      <alignment horizontal="left" vertical="center" wrapText="1"/>
    </xf>
    <xf numFmtId="49" fontId="47" fillId="0" borderId="0" xfId="31" applyNumberFormat="1" applyFont="1" applyFill="1" applyAlignment="1">
      <alignment horizontal="left" vertical="center" wrapText="1"/>
    </xf>
    <xf numFmtId="0" fontId="77" fillId="0" borderId="55" xfId="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6" fillId="0" borderId="55" xfId="0" applyNumberFormat="1" applyFont="1" applyFill="1" applyBorder="1" applyAlignment="1">
      <alignment horizontal="center" vertical="center"/>
    </xf>
    <xf numFmtId="2" fontId="16" fillId="0" borderId="50" xfId="0" applyNumberFormat="1" applyFont="1" applyFill="1" applyBorder="1" applyAlignment="1">
      <alignment horizontal="center" vertical="center"/>
    </xf>
    <xf numFmtId="2" fontId="16" fillId="0" borderId="5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63" fillId="0" borderId="71" xfId="0" applyNumberFormat="1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/>
    </xf>
    <xf numFmtId="1" fontId="63" fillId="0" borderId="78" xfId="0" applyNumberFormat="1" applyFont="1" applyFill="1" applyBorder="1" applyAlignment="1">
      <alignment horizontal="center" vertical="center"/>
    </xf>
    <xf numFmtId="1" fontId="63" fillId="0" borderId="79" xfId="0" applyNumberFormat="1" applyFont="1" applyFill="1" applyBorder="1" applyAlignment="1">
      <alignment horizontal="center" vertical="center"/>
    </xf>
    <xf numFmtId="1" fontId="63" fillId="0" borderId="74" xfId="0" applyNumberFormat="1" applyFont="1" applyFill="1" applyBorder="1" applyAlignment="1">
      <alignment horizontal="center" vertical="center"/>
    </xf>
    <xf numFmtId="1" fontId="63" fillId="0" borderId="56" xfId="0" applyNumberFormat="1" applyFont="1" applyFill="1" applyBorder="1" applyAlignment="1">
      <alignment horizontal="center" vertical="center"/>
    </xf>
    <xf numFmtId="1" fontId="63" fillId="0" borderId="72" xfId="0" applyNumberFormat="1" applyFont="1" applyFill="1" applyBorder="1" applyAlignment="1">
      <alignment horizontal="center" vertical="center"/>
    </xf>
    <xf numFmtId="1" fontId="63" fillId="0" borderId="30" xfId="0" applyNumberFormat="1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66" fillId="0" borderId="58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center" wrapText="1"/>
    </xf>
    <xf numFmtId="170" fontId="50" fillId="0" borderId="18" xfId="1" applyNumberFormat="1" applyFont="1" applyFill="1" applyBorder="1" applyAlignment="1">
      <alignment horizontal="center" vertical="center"/>
    </xf>
    <xf numFmtId="170" fontId="50" fillId="0" borderId="68" xfId="1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vertical="center" wrapText="1"/>
    </xf>
    <xf numFmtId="0" fontId="12" fillId="0" borderId="76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vertical="center" wrapText="1"/>
    </xf>
    <xf numFmtId="0" fontId="12" fillId="0" borderId="77" xfId="0" applyFont="1" applyFill="1" applyBorder="1" applyAlignment="1">
      <alignment vertical="center"/>
    </xf>
    <xf numFmtId="167" fontId="50" fillId="0" borderId="78" xfId="0" applyNumberFormat="1" applyFont="1" applyFill="1" applyBorder="1" applyAlignment="1">
      <alignment horizontal="center" vertical="center"/>
    </xf>
    <xf numFmtId="167" fontId="50" fillId="0" borderId="7" xfId="0" applyNumberFormat="1" applyFont="1" applyFill="1" applyBorder="1" applyAlignment="1">
      <alignment horizontal="center" vertical="center"/>
    </xf>
    <xf numFmtId="167" fontId="50" fillId="0" borderId="79" xfId="0" applyNumberFormat="1" applyFont="1" applyFill="1" applyBorder="1" applyAlignment="1">
      <alignment horizontal="center" vertical="center"/>
    </xf>
    <xf numFmtId="167" fontId="50" fillId="0" borderId="74" xfId="0" applyNumberFormat="1" applyFont="1" applyFill="1" applyBorder="1" applyAlignment="1">
      <alignment horizontal="center" vertical="center"/>
    </xf>
    <xf numFmtId="167" fontId="50" fillId="0" borderId="8" xfId="0" applyNumberFormat="1" applyFont="1" applyFill="1" applyBorder="1" applyAlignment="1">
      <alignment horizontal="center" vertical="center"/>
    </xf>
    <xf numFmtId="167" fontId="50" fillId="0" borderId="56" xfId="0" applyNumberFormat="1" applyFont="1" applyFill="1" applyBorder="1" applyAlignment="1">
      <alignment horizontal="center" vertical="center"/>
    </xf>
    <xf numFmtId="167" fontId="50" fillId="0" borderId="53" xfId="0" applyNumberFormat="1" applyFont="1" applyFill="1" applyBorder="1" applyAlignment="1">
      <alignment horizontal="center" vertical="center"/>
    </xf>
    <xf numFmtId="167" fontId="50" fillId="0" borderId="20" xfId="0" applyNumberFormat="1" applyFont="1" applyFill="1" applyBorder="1" applyAlignment="1">
      <alignment horizontal="center" vertical="center"/>
    </xf>
    <xf numFmtId="167" fontId="50" fillId="0" borderId="75" xfId="0" applyNumberFormat="1" applyFont="1" applyFill="1" applyBorder="1" applyAlignment="1">
      <alignment horizontal="center" vertical="center"/>
    </xf>
    <xf numFmtId="167" fontId="50" fillId="0" borderId="58" xfId="0" applyNumberFormat="1" applyFont="1" applyFill="1" applyBorder="1" applyAlignment="1">
      <alignment horizontal="center" vertical="center"/>
    </xf>
    <xf numFmtId="167" fontId="50" fillId="0" borderId="18" xfId="0" applyNumberFormat="1" applyFont="1" applyFill="1" applyBorder="1" applyAlignment="1">
      <alignment horizontal="center" vertical="center"/>
    </xf>
    <xf numFmtId="167" fontId="50" fillId="0" borderId="68" xfId="0" applyNumberFormat="1" applyFont="1" applyFill="1" applyBorder="1" applyAlignment="1">
      <alignment horizontal="center" vertical="center"/>
    </xf>
    <xf numFmtId="167" fontId="50" fillId="0" borderId="72" xfId="0" applyNumberFormat="1" applyFont="1" applyFill="1" applyBorder="1" applyAlignment="1">
      <alignment horizontal="center" vertical="center"/>
    </xf>
    <xf numFmtId="167" fontId="50" fillId="0" borderId="47" xfId="0" applyNumberFormat="1" applyFont="1" applyFill="1" applyBorder="1" applyAlignment="1">
      <alignment horizontal="center" vertical="center"/>
    </xf>
    <xf numFmtId="167" fontId="50" fillId="0" borderId="30" xfId="0" applyNumberFormat="1" applyFont="1" applyFill="1" applyBorder="1" applyAlignment="1">
      <alignment horizontal="center" vertical="center"/>
    </xf>
    <xf numFmtId="168" fontId="63" fillId="0" borderId="5" xfId="0" applyNumberFormat="1" applyFont="1" applyFill="1" applyBorder="1" applyAlignment="1">
      <alignment vertical="center" wrapText="1"/>
    </xf>
    <xf numFmtId="168" fontId="63" fillId="0" borderId="76" xfId="0" applyNumberFormat="1" applyFont="1" applyFill="1" applyBorder="1" applyAlignment="1">
      <alignment vertical="center" wrapText="1"/>
    </xf>
    <xf numFmtId="168" fontId="63" fillId="0" borderId="4" xfId="0" applyNumberFormat="1" applyFont="1" applyFill="1" applyBorder="1" applyAlignment="1">
      <alignment vertical="center" wrapText="1"/>
    </xf>
    <xf numFmtId="168" fontId="63" fillId="0" borderId="6" xfId="0" applyNumberFormat="1" applyFont="1" applyFill="1" applyBorder="1" applyAlignment="1">
      <alignment vertical="center" wrapText="1"/>
    </xf>
    <xf numFmtId="168" fontId="63" fillId="0" borderId="31" xfId="0" applyNumberFormat="1" applyFont="1" applyFill="1" applyBorder="1" applyAlignment="1">
      <alignment vertical="center" wrapText="1"/>
    </xf>
    <xf numFmtId="168" fontId="63" fillId="0" borderId="77" xfId="0" applyNumberFormat="1" applyFont="1" applyFill="1" applyBorder="1" applyAlignment="1">
      <alignment vertical="center" wrapText="1"/>
    </xf>
    <xf numFmtId="170" fontId="50" fillId="0" borderId="74" xfId="1" applyNumberFormat="1" applyFont="1" applyFill="1" applyBorder="1" applyAlignment="1">
      <alignment horizontal="center" vertical="center"/>
    </xf>
    <xf numFmtId="170" fontId="50" fillId="0" borderId="8" xfId="1" applyNumberFormat="1" applyFont="1" applyFill="1" applyBorder="1" applyAlignment="1">
      <alignment horizontal="center" vertical="center"/>
    </xf>
    <xf numFmtId="170" fontId="50" fillId="0" borderId="56" xfId="1" applyNumberFormat="1" applyFont="1" applyFill="1" applyBorder="1" applyAlignment="1">
      <alignment horizontal="center" vertical="center"/>
    </xf>
    <xf numFmtId="170" fontId="50" fillId="0" borderId="53" xfId="1" applyNumberFormat="1" applyFont="1" applyFill="1" applyBorder="1" applyAlignment="1">
      <alignment horizontal="center" vertical="center"/>
    </xf>
    <xf numFmtId="170" fontId="50" fillId="0" borderId="20" xfId="1" applyNumberFormat="1" applyFont="1" applyFill="1" applyBorder="1" applyAlignment="1">
      <alignment horizontal="center" vertical="center"/>
    </xf>
    <xf numFmtId="170" fontId="50" fillId="0" borderId="75" xfId="1" applyNumberFormat="1" applyFont="1" applyFill="1" applyBorder="1" applyAlignment="1">
      <alignment horizontal="center" vertical="center"/>
    </xf>
    <xf numFmtId="170" fontId="50" fillId="0" borderId="58" xfId="1" applyNumberFormat="1" applyFont="1" applyFill="1" applyBorder="1" applyAlignment="1">
      <alignment horizontal="center" vertical="center"/>
    </xf>
    <xf numFmtId="167" fontId="50" fillId="0" borderId="40" xfId="0" applyNumberFormat="1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left" vertical="center" wrapText="1"/>
    </xf>
    <xf numFmtId="0" fontId="63" fillId="0" borderId="73" xfId="0" applyFont="1" applyFill="1" applyBorder="1" applyAlignment="1">
      <alignment horizontal="left" vertical="center" wrapText="1"/>
    </xf>
    <xf numFmtId="49" fontId="63" fillId="0" borderId="51" xfId="0" applyNumberFormat="1" applyFont="1" applyFill="1" applyBorder="1" applyAlignment="1">
      <alignment horizontal="center" vertical="center"/>
    </xf>
    <xf numFmtId="49" fontId="63" fillId="0" borderId="50" xfId="0" applyNumberFormat="1" applyFont="1" applyFill="1" applyBorder="1" applyAlignment="1">
      <alignment horizontal="center" vertical="center"/>
    </xf>
    <xf numFmtId="49" fontId="63" fillId="0" borderId="73" xfId="0" applyNumberFormat="1" applyFont="1" applyFill="1" applyBorder="1" applyAlignment="1">
      <alignment horizontal="center" vertical="center"/>
    </xf>
    <xf numFmtId="49" fontId="63" fillId="0" borderId="52" xfId="0" applyNumberFormat="1" applyFont="1" applyFill="1" applyBorder="1" applyAlignment="1">
      <alignment horizontal="center" vertical="center"/>
    </xf>
    <xf numFmtId="168" fontId="63" fillId="0" borderId="66" xfId="0" applyNumberFormat="1" applyFont="1" applyFill="1" applyBorder="1" applyAlignment="1">
      <alignment horizontal="left" vertical="top" wrapText="1"/>
    </xf>
    <xf numFmtId="168" fontId="63" fillId="0" borderId="69" xfId="0" applyNumberFormat="1" applyFont="1" applyFill="1" applyBorder="1" applyAlignment="1">
      <alignment horizontal="left" vertical="top" wrapText="1"/>
    </xf>
    <xf numFmtId="167" fontId="50" fillId="0" borderId="75" xfId="0" applyNumberFormat="1" applyFont="1" applyFill="1" applyBorder="1" applyAlignment="1">
      <alignment horizontal="center"/>
    </xf>
    <xf numFmtId="167" fontId="50" fillId="0" borderId="54" xfId="0" applyNumberFormat="1" applyFont="1" applyFill="1" applyBorder="1" applyAlignment="1">
      <alignment horizontal="center"/>
    </xf>
    <xf numFmtId="167" fontId="50" fillId="0" borderId="69" xfId="0" applyNumberFormat="1" applyFont="1" applyFill="1" applyBorder="1" applyAlignment="1">
      <alignment horizontal="center"/>
    </xf>
    <xf numFmtId="167" fontId="50" fillId="0" borderId="13" xfId="0" applyNumberFormat="1" applyFont="1" applyFill="1" applyBorder="1" applyAlignment="1">
      <alignment horizontal="center" vertical="center"/>
    </xf>
    <xf numFmtId="167" fontId="50" fillId="0" borderId="61" xfId="0" applyNumberFormat="1" applyFont="1" applyFill="1" applyBorder="1" applyAlignment="1">
      <alignment horizontal="center" vertical="center"/>
    </xf>
    <xf numFmtId="166" fontId="50" fillId="0" borderId="75" xfId="0" applyNumberFormat="1" applyFont="1" applyFill="1" applyBorder="1" applyAlignment="1">
      <alignment horizontal="center"/>
    </xf>
    <xf numFmtId="166" fontId="50" fillId="0" borderId="54" xfId="0" applyNumberFormat="1" applyFont="1" applyFill="1" applyBorder="1" applyAlignment="1">
      <alignment horizontal="center"/>
    </xf>
    <xf numFmtId="166" fontId="50" fillId="0" borderId="45" xfId="0" applyNumberFormat="1" applyFont="1" applyFill="1" applyBorder="1" applyAlignment="1">
      <alignment horizontal="center"/>
    </xf>
    <xf numFmtId="166" fontId="50" fillId="0" borderId="53" xfId="0" applyNumberFormat="1" applyFont="1" applyFill="1" applyBorder="1" applyAlignment="1">
      <alignment horizontal="center" vertical="center"/>
    </xf>
    <xf numFmtId="166" fontId="50" fillId="0" borderId="13" xfId="0" applyNumberFormat="1" applyFont="1" applyFill="1" applyBorder="1" applyAlignment="1">
      <alignment horizontal="center" vertical="center"/>
    </xf>
    <xf numFmtId="166" fontId="50" fillId="0" borderId="41" xfId="0" applyNumberFormat="1" applyFont="1" applyFill="1" applyBorder="1" applyAlignment="1">
      <alignment horizontal="center" vertical="center"/>
    </xf>
    <xf numFmtId="168" fontId="63" fillId="0" borderId="29" xfId="0" applyNumberFormat="1" applyFont="1" applyFill="1" applyBorder="1" applyAlignment="1">
      <alignment horizontal="left" vertical="top" wrapText="1"/>
    </xf>
    <xf numFmtId="168" fontId="63" fillId="0" borderId="19" xfId="0" applyNumberFormat="1" applyFont="1" applyFill="1" applyBorder="1" applyAlignment="1">
      <alignment horizontal="left" vertical="top" wrapText="1"/>
    </xf>
    <xf numFmtId="167" fontId="50" fillId="0" borderId="16" xfId="0" applyNumberFormat="1" applyFont="1" applyFill="1" applyBorder="1" applyAlignment="1">
      <alignment horizontal="center" vertical="center"/>
    </xf>
    <xf numFmtId="167" fontId="50" fillId="0" borderId="19" xfId="0" applyNumberFormat="1" applyFont="1" applyFill="1" applyBorder="1" applyAlignment="1">
      <alignment horizontal="center" vertical="center"/>
    </xf>
    <xf numFmtId="166" fontId="50" fillId="0" borderId="20" xfId="0" applyNumberFormat="1" applyFont="1" applyFill="1" applyBorder="1" applyAlignment="1">
      <alignment horizontal="center"/>
    </xf>
    <xf numFmtId="166" fontId="50" fillId="0" borderId="16" xfId="0" applyNumberFormat="1" applyFont="1" applyFill="1" applyBorder="1" applyAlignment="1">
      <alignment horizontal="center"/>
    </xf>
    <xf numFmtId="166" fontId="50" fillId="0" borderId="43" xfId="0" applyNumberFormat="1" applyFont="1" applyFill="1" applyBorder="1" applyAlignment="1">
      <alignment horizontal="center"/>
    </xf>
    <xf numFmtId="168" fontId="63" fillId="0" borderId="57" xfId="0" applyNumberFormat="1" applyFont="1" applyFill="1" applyBorder="1" applyAlignment="1">
      <alignment horizontal="left" vertical="top" wrapText="1"/>
    </xf>
    <xf numFmtId="168" fontId="63" fillId="0" borderId="61" xfId="0" applyNumberFormat="1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/>
    </xf>
    <xf numFmtId="167" fontId="50" fillId="0" borderId="41" xfId="0" applyNumberFormat="1" applyFont="1" applyFill="1" applyBorder="1" applyAlignment="1">
      <alignment horizontal="center" vertical="center"/>
    </xf>
    <xf numFmtId="166" fontId="50" fillId="0" borderId="11" xfId="0" applyNumberFormat="1" applyFont="1" applyFill="1" applyBorder="1" applyAlignment="1">
      <alignment horizontal="center" vertical="center"/>
    </xf>
    <xf numFmtId="166" fontId="50" fillId="0" borderId="60" xfId="0" applyNumberFormat="1" applyFont="1" applyFill="1" applyBorder="1" applyAlignment="1">
      <alignment horizontal="center" vertical="center"/>
    </xf>
    <xf numFmtId="166" fontId="50" fillId="0" borderId="58" xfId="0" applyNumberFormat="1" applyFont="1" applyFill="1" applyBorder="1" applyAlignment="1">
      <alignment horizontal="center" vertical="center"/>
    </xf>
    <xf numFmtId="1" fontId="63" fillId="0" borderId="2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/>
    </xf>
    <xf numFmtId="168" fontId="63" fillId="0" borderId="36" xfId="0" applyNumberFormat="1" applyFont="1" applyFill="1" applyBorder="1" applyAlignment="1">
      <alignment vertical="center" wrapText="1"/>
    </xf>
    <xf numFmtId="168" fontId="63" fillId="0" borderId="63" xfId="0" applyNumberFormat="1" applyFont="1" applyFill="1" applyBorder="1" applyAlignment="1">
      <alignment vertical="center" wrapText="1"/>
    </xf>
    <xf numFmtId="167" fontId="50" fillId="0" borderId="62" xfId="0" applyNumberFormat="1" applyFont="1" applyFill="1" applyBorder="1" applyAlignment="1">
      <alignment horizontal="center" vertical="center"/>
    </xf>
    <xf numFmtId="170" fontId="50" fillId="0" borderId="26" xfId="1" applyNumberFormat="1" applyFont="1" applyFill="1" applyBorder="1" applyAlignment="1">
      <alignment horizontal="center" vertical="center"/>
    </xf>
    <xf numFmtId="0" fontId="63" fillId="0" borderId="76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1" fontId="63" fillId="0" borderId="70" xfId="0" applyNumberFormat="1" applyFont="1" applyFill="1" applyBorder="1" applyAlignment="1">
      <alignment horizontal="center" vertical="center"/>
    </xf>
    <xf numFmtId="49" fontId="63" fillId="0" borderId="27" xfId="0" applyNumberFormat="1" applyFont="1" applyFill="1" applyBorder="1" applyAlignment="1">
      <alignment horizontal="center" vertical="center"/>
    </xf>
    <xf numFmtId="49" fontId="63" fillId="0" borderId="64" xfId="0" applyNumberFormat="1" applyFont="1" applyFill="1" applyBorder="1" applyAlignment="1">
      <alignment horizontal="center" vertical="center"/>
    </xf>
    <xf numFmtId="49" fontId="63" fillId="0" borderId="28" xfId="0" applyNumberFormat="1" applyFont="1" applyFill="1" applyBorder="1" applyAlignment="1">
      <alignment horizontal="center" vertical="center"/>
    </xf>
    <xf numFmtId="167" fontId="50" fillId="0" borderId="43" xfId="0" applyNumberFormat="1" applyFont="1" applyFill="1" applyBorder="1" applyAlignment="1">
      <alignment horizontal="center" vertical="center"/>
    </xf>
    <xf numFmtId="166" fontId="50" fillId="0" borderId="17" xfId="0" applyNumberFormat="1" applyFont="1" applyFill="1" applyBorder="1" applyAlignment="1">
      <alignment horizontal="center"/>
    </xf>
    <xf numFmtId="166" fontId="50" fillId="0" borderId="59" xfId="0" applyNumberFormat="1" applyFont="1" applyFill="1" applyBorder="1" applyAlignment="1">
      <alignment horizontal="center"/>
    </xf>
    <xf numFmtId="166" fontId="50" fillId="0" borderId="18" xfId="0" applyNumberFormat="1" applyFont="1" applyFill="1" applyBorder="1" applyAlignment="1">
      <alignment horizontal="center"/>
    </xf>
    <xf numFmtId="167" fontId="50" fillId="0" borderId="45" xfId="0" applyNumberFormat="1" applyFont="1" applyFill="1" applyBorder="1" applyAlignment="1">
      <alignment horizontal="center"/>
    </xf>
    <xf numFmtId="166" fontId="50" fillId="0" borderId="44" xfId="0" applyNumberFormat="1" applyFont="1" applyFill="1" applyBorder="1" applyAlignment="1">
      <alignment horizontal="center"/>
    </xf>
    <xf numFmtId="166" fontId="50" fillId="0" borderId="65" xfId="0" applyNumberFormat="1" applyFont="1" applyFill="1" applyBorder="1" applyAlignment="1">
      <alignment horizontal="center"/>
    </xf>
    <xf numFmtId="166" fontId="50" fillId="0" borderId="68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59" xfId="0" applyNumberFormat="1" applyFont="1" applyFill="1" applyBorder="1" applyAlignment="1">
      <alignment horizontal="center" vertical="center" wrapText="1"/>
    </xf>
    <xf numFmtId="2" fontId="47" fillId="0" borderId="59" xfId="0" applyNumberFormat="1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49" fontId="47" fillId="0" borderId="80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46" xfId="0" applyNumberFormat="1" applyFont="1" applyFill="1" applyBorder="1" applyAlignment="1">
      <alignment horizontal="center" vertical="center" wrapText="1"/>
    </xf>
    <xf numFmtId="49" fontId="47" fillId="0" borderId="62" xfId="0" applyNumberFormat="1" applyFont="1" applyFill="1" applyBorder="1" applyAlignment="1">
      <alignment horizontal="center" vertical="center" wrapText="1"/>
    </xf>
    <xf numFmtId="2" fontId="47" fillId="0" borderId="62" xfId="0" applyNumberFormat="1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left" vertical="top" wrapText="1"/>
    </xf>
    <xf numFmtId="0" fontId="47" fillId="0" borderId="7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/>
    </xf>
    <xf numFmtId="2" fontId="47" fillId="0" borderId="7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2" fontId="47" fillId="0" borderId="5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wrapText="1"/>
    </xf>
    <xf numFmtId="2" fontId="47" fillId="0" borderId="62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60" xfId="0" applyNumberFormat="1" applyFont="1" applyFill="1" applyBorder="1" applyAlignment="1">
      <alignment horizontal="center" vertical="center" wrapText="1"/>
    </xf>
    <xf numFmtId="2" fontId="47" fillId="0" borderId="60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59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 vertical="top" wrapText="1"/>
    </xf>
    <xf numFmtId="0" fontId="47" fillId="0" borderId="65" xfId="0" applyFont="1" applyFill="1" applyBorder="1" applyAlignment="1">
      <alignment horizontal="center" vertical="top" wrapText="1"/>
    </xf>
    <xf numFmtId="0" fontId="47" fillId="0" borderId="68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0" fontId="47" fillId="0" borderId="65" xfId="0" applyFont="1" applyFill="1" applyBorder="1" applyAlignment="1">
      <alignment horizontal="center"/>
    </xf>
    <xf numFmtId="0" fontId="47" fillId="0" borderId="68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 vertical="top" wrapText="1"/>
    </xf>
    <xf numFmtId="0" fontId="47" fillId="0" borderId="70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top" wrapText="1"/>
    </xf>
    <xf numFmtId="0" fontId="47" fillId="0" borderId="57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64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60" fillId="0" borderId="73" xfId="0" applyFont="1" applyFill="1" applyBorder="1" applyAlignment="1">
      <alignment horizontal="center" vertical="top" wrapText="1"/>
    </xf>
    <xf numFmtId="0" fontId="60" fillId="0" borderId="64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top" wrapText="1"/>
    </xf>
    <xf numFmtId="0" fontId="60" fillId="0" borderId="55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2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vertical="top" wrapText="1"/>
    </xf>
    <xf numFmtId="0" fontId="47" fillId="0" borderId="55" xfId="0" applyFont="1" applyFill="1" applyBorder="1" applyAlignment="1">
      <alignment horizontal="center" vertical="top" wrapText="1"/>
    </xf>
    <xf numFmtId="0" fontId="47" fillId="0" borderId="50" xfId="0" applyFont="1" applyFill="1" applyBorder="1" applyAlignment="1">
      <alignment horizontal="center" vertical="top" wrapText="1"/>
    </xf>
    <xf numFmtId="0" fontId="47" fillId="0" borderId="52" xfId="0" applyFont="1" applyFill="1" applyBorder="1" applyAlignment="1">
      <alignment horizontal="center" vertical="top" wrapText="1"/>
    </xf>
    <xf numFmtId="0" fontId="57" fillId="0" borderId="55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167" fontId="47" fillId="0" borderId="55" xfId="0" applyNumberFormat="1" applyFont="1" applyFill="1" applyBorder="1" applyAlignment="1">
      <alignment horizontal="center" vertical="center"/>
    </xf>
    <xf numFmtId="167" fontId="47" fillId="0" borderId="50" xfId="0" applyNumberFormat="1" applyFont="1" applyFill="1" applyBorder="1" applyAlignment="1">
      <alignment horizontal="center" vertical="center"/>
    </xf>
    <xf numFmtId="167" fontId="47" fillId="0" borderId="52" xfId="0" applyNumberFormat="1" applyFont="1" applyFill="1" applyBorder="1" applyAlignment="1">
      <alignment horizontal="center" vertical="center"/>
    </xf>
    <xf numFmtId="2" fontId="47" fillId="0" borderId="55" xfId="0" applyNumberFormat="1" applyFont="1" applyFill="1" applyBorder="1" applyAlignment="1">
      <alignment horizontal="center" vertical="center"/>
    </xf>
    <xf numFmtId="2" fontId="47" fillId="0" borderId="50" xfId="0" applyNumberFormat="1" applyFont="1" applyFill="1" applyBorder="1" applyAlignment="1">
      <alignment horizontal="center" vertical="center"/>
    </xf>
    <xf numFmtId="2" fontId="47" fillId="0" borderId="52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4" fontId="47" fillId="0" borderId="4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57" fillId="0" borderId="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67" fontId="47" fillId="0" borderId="5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7" fontId="47" fillId="0" borderId="38" xfId="0" applyNumberFormat="1" applyFont="1" applyFill="1" applyBorder="1" applyAlignment="1">
      <alignment horizontal="center" vertical="center"/>
    </xf>
    <xf numFmtId="2" fontId="47" fillId="0" borderId="7" xfId="0" applyNumberFormat="1" applyFont="1" applyFill="1" applyBorder="1" applyAlignment="1">
      <alignment horizontal="center" vertical="center" wrapText="1"/>
    </xf>
    <xf numFmtId="49" fontId="47" fillId="0" borderId="44" xfId="0" applyNumberFormat="1" applyFont="1" applyFill="1" applyBorder="1" applyAlignment="1">
      <alignment horizontal="center" vertical="center" wrapText="1"/>
    </xf>
    <xf numFmtId="49" fontId="47" fillId="0" borderId="65" xfId="0" applyNumberFormat="1" applyFont="1" applyFill="1" applyBorder="1" applyAlignment="1">
      <alignment horizontal="center" vertical="center" wrapText="1"/>
    </xf>
    <xf numFmtId="2" fontId="47" fillId="0" borderId="65" xfId="0" applyNumberFormat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/>
    </xf>
    <xf numFmtId="2" fontId="47" fillId="0" borderId="6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 shrinkToFit="1"/>
    </xf>
    <xf numFmtId="0" fontId="32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/>
    <xf numFmtId="0" fontId="32" fillId="0" borderId="0" xfId="0" applyFont="1" applyFill="1" applyBorder="1" applyAlignment="1">
      <alignment vertical="center"/>
    </xf>
    <xf numFmtId="0" fontId="64" fillId="0" borderId="0" xfId="0" applyFont="1" applyFill="1" applyBorder="1"/>
    <xf numFmtId="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167" fontId="18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/>
    <xf numFmtId="4" fontId="18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167" fontId="14" fillId="4" borderId="0" xfId="0" applyNumberFormat="1" applyFont="1" applyFill="1" applyBorder="1" applyAlignment="1">
      <alignment horizontal="center"/>
    </xf>
  </cellXfs>
  <cellStyles count="33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7995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23591849977646E-2"/>
                  <c:y val="4.434388316803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74502354755E-2"/>
                  <c:y val="-5.110054211268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82138986044356E-2"/>
                  <c:y val="-3.645973571437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289033189074147E-2"/>
                  <c:y val="-5.563262404131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диаграмма!$AJ$27:$AT$27</c:f>
              <c:strCache>
                <c:ptCount val="11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</c:strCache>
            </c:strRef>
          </c:cat>
          <c:val>
            <c:numRef>
              <c:f>диаграмма!$AJ$28:$AT$28</c:f>
              <c:numCache>
                <c:formatCode>#,##0</c:formatCode>
                <c:ptCount val="11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  <c:pt idx="10">
                  <c:v>2982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91891021719793E-2"/>
                  <c:y val="3.809740656962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775750088093812E-2"/>
                  <c:y val="-3.5239343456581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884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диаграмма!$AJ$27:$AT$27</c:f>
              <c:strCache>
                <c:ptCount val="11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</c:strCache>
            </c:strRef>
          </c:cat>
          <c:val>
            <c:numRef>
              <c:f>диаграмма!$AJ$29:$AT$29</c:f>
              <c:numCache>
                <c:formatCode>#,##0</c:formatCode>
                <c:ptCount val="11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  <c:pt idx="10">
                  <c:v>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6624"/>
        <c:axId val="221867184"/>
      </c:lineChart>
      <c:catAx>
        <c:axId val="2218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21867184"/>
        <c:crosses val="autoZero"/>
        <c:auto val="1"/>
        <c:lblAlgn val="ctr"/>
        <c:lblOffset val="100"/>
        <c:noMultiLvlLbl val="0"/>
      </c:catAx>
      <c:valAx>
        <c:axId val="221867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18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846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256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346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1735660560381E-2"/>
                  <c:y val="4.789205195504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7252207222991918E-3"/>
                  <c:y val="1.3527424456558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85692337238332E-2"/>
                  <c:y val="3.909110587980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4735E-2"/>
                  <c:y val="4.052089642640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8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47130256650134E-3"/>
                  <c:y val="1.519657980896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054894733902938E-2"/>
                  <c:y val="-4.781357110033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011424"/>
        <c:axId val="227011984"/>
      </c:lineChart>
      <c:catAx>
        <c:axId val="2270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1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1198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5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1142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4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705032965534922E-2"/>
                  <c:y val="4.3139643233757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65894805432873E-2"/>
                  <c:y val="-3.243916356352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709384252910255E-2"/>
                  <c:y val="-7.2912756891408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177255071336542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012391882332181E-3"/>
                  <c:y val="-3.50102451117308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91097756545356E-2"/>
                  <c:y val="4.657000998300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9106E-2"/>
                  <c:y val="4.846800833480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93921807856509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0490195927049378E-2"/>
                  <c:y val="5.73699580405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942899886199475E-2"/>
                  <c:y val="-3.9255277346285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3532413296860102E-2"/>
                  <c:y val="4.5818231096961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494967210934203E-3"/>
                  <c:y val="-2.756083110117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690840436399319E-3"/>
                  <c:y val="-2.884343745973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9030291145462E-2"/>
                  <c:y val="4.077530459900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015904"/>
        <c:axId val="227016464"/>
      </c:lineChart>
      <c:catAx>
        <c:axId val="2270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16464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159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735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666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9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90752970154235E-2"/>
                  <c:y val="3.4402929912563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409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1212239163E-2"/>
                  <c:y val="-3.607601985203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8256E-2"/>
                  <c:y val="-4.754627360209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685775887965858E-2"/>
                  <c:y val="-5.204322394246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082022162237103E-2"/>
                  <c:y val="3.26429974016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250694969455851E-2"/>
                  <c:y val="-3.648772865418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020384"/>
        <c:axId val="227020944"/>
      </c:lineChart>
      <c:catAx>
        <c:axId val="2270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2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20944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2038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646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477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6104E-2"/>
                  <c:y val="4.062681490031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234418512406107E-2"/>
                  <c:y val="-4.0981412686090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611180730630689E-2"/>
                  <c:y val="3.4821984599408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108954403955341E-2"/>
                  <c:y val="-3.567990725725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73E-2"/>
                  <c:y val="-3.8450942977177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025121703032908E-2"/>
                  <c:y val="3.583243298296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743353698124753E-2"/>
                  <c:y val="3.8844102303589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024864"/>
        <c:axId val="227025424"/>
      </c:lineChart>
      <c:catAx>
        <c:axId val="2270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2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25424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248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963376"/>
        <c:axId val="226963936"/>
        <c:axId val="0"/>
      </c:bar3DChart>
      <c:catAx>
        <c:axId val="22696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6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6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966736"/>
        <c:axId val="226967296"/>
        <c:axId val="0"/>
      </c:bar3DChart>
      <c:catAx>
        <c:axId val="22696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6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6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66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970096"/>
        <c:axId val="226970656"/>
        <c:axId val="0"/>
      </c:bar3DChart>
      <c:catAx>
        <c:axId val="22697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7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7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973456"/>
        <c:axId val="226974016"/>
        <c:axId val="0"/>
      </c:bar3DChart>
      <c:catAx>
        <c:axId val="22697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7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7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973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01.12.2014г.</a:t>
            </a:r>
          </a:p>
        </c:rich>
      </c:tx>
      <c:layout>
        <c:manualLayout>
          <c:xMode val="edge"/>
          <c:yMode val="edge"/>
          <c:x val="0.24724665243116456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2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- 22,2%
(2013г. - 19,5%)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- 31,9%
(2013г. - 31,4%)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- 28,7%
(2013г. - 32,8%)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- 16,3%
(2013г. - 15,8%)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8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- 0,9%
(2013г. - 0,5%)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22.2</c:v>
                </c:pt>
                <c:pt idx="1">
                  <c:v>31.9</c:v>
                </c:pt>
                <c:pt idx="2">
                  <c:v>28.7</c:v>
                </c:pt>
                <c:pt idx="3">
                  <c:v>16.3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547"/>
          <c:y val="9.3243871127756547E-2"/>
          <c:w val="0.76275027147825925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01.12.2013г.</c:v>
                </c:pt>
                <c:pt idx="1">
                  <c:v>на 01.12.2014г.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49.3</c:v>
                </c:pt>
                <c:pt idx="1">
                  <c:v>41.9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01.12.2013г.</c:v>
                </c:pt>
                <c:pt idx="1">
                  <c:v>на 01.12.2014г.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50.7</c:v>
                </c:pt>
                <c:pt idx="1">
                  <c:v>58.1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4953760"/>
        <c:axId val="224954320"/>
        <c:axId val="0"/>
      </c:bar3DChart>
      <c:catAx>
        <c:axId val="22495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495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95432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495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5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01.12.2013г.</c:v>
                </c:pt>
                <c:pt idx="1">
                  <c:v>на 01.12.2014г.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42.5</c:v>
                </c:pt>
                <c:pt idx="1">
                  <c:v>39.4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01.12.2013г.</c:v>
                </c:pt>
                <c:pt idx="1">
                  <c:v>на 01.12.2014г.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30.3</c:v>
                </c:pt>
                <c:pt idx="1">
                  <c:v>33.4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01.12.2013г.</c:v>
                </c:pt>
                <c:pt idx="1">
                  <c:v>на 01.12.2014г.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27.2</c:v>
                </c:pt>
                <c:pt idx="1">
                  <c:v>27.2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4958240"/>
        <c:axId val="224958800"/>
        <c:axId val="0"/>
      </c:bar3DChart>
      <c:catAx>
        <c:axId val="22495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495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588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495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8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8105"/>
        </c:manualLayout>
      </c:layout>
      <c:barChart>
        <c:barDir val="bar"/>
        <c:grouping val="clustered"/>
        <c:varyColors val="0"/>
        <c:ser>
          <c:idx val="0"/>
          <c:order val="0"/>
          <c:tx>
            <c:v>2014 ноябрь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г. Норильск</c:v>
                </c:pt>
                <c:pt idx="3">
                  <c:v>Ненецкий авт.округ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3139.43</c:v>
                </c:pt>
                <c:pt idx="1">
                  <c:v>3472.73</c:v>
                </c:pt>
                <c:pt idx="2">
                  <c:v>4645.09</c:v>
                </c:pt>
                <c:pt idx="3">
                  <c:v>4725.82</c:v>
                </c:pt>
                <c:pt idx="4">
                  <c:v>4905.3500000000004</c:v>
                </c:pt>
                <c:pt idx="5">
                  <c:v>4951.4399999999996</c:v>
                </c:pt>
                <c:pt idx="6">
                  <c:v>5677.02</c:v>
                </c:pt>
                <c:pt idx="7">
                  <c:v>5722.89</c:v>
                </c:pt>
                <c:pt idx="8">
                  <c:v>7839.77</c:v>
                </c:pt>
              </c:numCache>
            </c:numRef>
          </c:val>
        </c:ser>
        <c:ser>
          <c:idx val="1"/>
          <c:order val="1"/>
          <c:tx>
            <c:v>2013 ноябрь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г. Норильск</c:v>
                </c:pt>
                <c:pt idx="3">
                  <c:v>Ненецкий авт.округ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2836.25</c:v>
                </c:pt>
                <c:pt idx="1">
                  <c:v>3139.89</c:v>
                </c:pt>
                <c:pt idx="2">
                  <c:v>4713.2</c:v>
                </c:pt>
                <c:pt idx="3">
                  <c:v>4460.7299999999996</c:v>
                </c:pt>
                <c:pt idx="4">
                  <c:v>4430.24</c:v>
                </c:pt>
                <c:pt idx="5">
                  <c:v>4679.78</c:v>
                </c:pt>
                <c:pt idx="6">
                  <c:v>5129.1099999999997</c:v>
                </c:pt>
                <c:pt idx="7">
                  <c:v>5422.64</c:v>
                </c:pt>
                <c:pt idx="8">
                  <c:v>7625.29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5147776"/>
        <c:axId val="225364608"/>
      </c:barChart>
      <c:catAx>
        <c:axId val="22514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536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36460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514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601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342032"/>
        <c:axId val="227342592"/>
        <c:axId val="0"/>
      </c:bar3DChart>
      <c:catAx>
        <c:axId val="22734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734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34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734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705"/>
          <c:y val="0.16464895065207241"/>
          <c:w val="0.88353500283850561"/>
          <c:h val="0.641646489104182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40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2825095953722934E-3"/>
                  <c:y val="-1.36970286121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92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041697457722211E-2"/>
                  <c:y val="1.8101308764975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83884040798006E-2"/>
                  <c:y val="-3.0755371226544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186245803244059E-2"/>
                  <c:y val="2.5993322263288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776857091336903E-2"/>
                  <c:y val="3.886014248219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24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373918066068266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56125508585E-2"/>
                  <c:y val="3.2317817415681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6738.7278260869571</c:v>
                </c:pt>
                <c:pt idx="10">
                  <c:v>6700.67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345952"/>
        <c:axId val="227346512"/>
      </c:lineChart>
      <c:catAx>
        <c:axId val="2273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34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346512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34595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62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73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27147457335019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11079698675142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178122622962275E-2"/>
                  <c:y val="-3.888480142765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9896833938916771E-3"/>
                  <c:y val="-2.786331777136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36210672436092E-2"/>
                  <c:y val="-3.8168446963129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60509828206501E-2"/>
                  <c:y val="2.68314804520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8231E-2"/>
                  <c:y val="2.3384552747946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74168466587558E-2"/>
                  <c:y val="3.21852193923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73E-2"/>
                  <c:y val="-2.187592554906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80410410341182E-2"/>
                  <c:y val="2.734434338848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15765.327391304349</c:v>
                </c:pt>
                <c:pt idx="10">
                  <c:v>15702.375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086032"/>
        <c:axId val="228086592"/>
      </c:lineChart>
      <c:catAx>
        <c:axId val="22808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0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86592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08603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77"/>
          <c:y val="0.9344093454470882"/>
          <c:w val="0.31331349188619323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8089952"/>
        <c:axId val="228090512"/>
        <c:axId val="0"/>
      </c:bar3DChart>
      <c:catAx>
        <c:axId val="2280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809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9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808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42335</xdr:rowOff>
    </xdr:from>
    <xdr:to>
      <xdr:col>10</xdr:col>
      <xdr:colOff>571501</xdr:colOff>
      <xdr:row>121</xdr:row>
      <xdr:rowOff>42332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507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T131"/>
  <sheetViews>
    <sheetView workbookViewId="0">
      <selection activeCell="D13" sqref="D13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18.28515625" style="2" bestFit="1" customWidth="1"/>
    <col min="70" max="71" width="18.28515625" style="2" customWidth="1"/>
    <col min="72" max="72" width="68" style="2" customWidth="1"/>
    <col min="73" max="16384" width="9.140625" style="2"/>
  </cols>
  <sheetData>
    <row r="1" spans="1:72" ht="27.75" customHeight="1" x14ac:dyDescent="0.4">
      <c r="A1" s="104" t="s">
        <v>57</v>
      </c>
      <c r="B1" s="107" t="s">
        <v>577</v>
      </c>
      <c r="C1" s="107" t="s">
        <v>578</v>
      </c>
      <c r="D1" s="105"/>
      <c r="F1" s="106"/>
    </row>
    <row r="2" spans="1:72" ht="16.5" x14ac:dyDescent="0.25">
      <c r="A2" s="91"/>
      <c r="B2" s="110"/>
      <c r="C2" s="90"/>
      <c r="D2" s="92"/>
      <c r="E2" s="3"/>
    </row>
    <row r="3" spans="1:72" ht="15.75" x14ac:dyDescent="0.25">
      <c r="A3" s="14"/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/>
      <c r="P3" s="1093"/>
      <c r="Q3" s="1093"/>
      <c r="R3" s="1093"/>
      <c r="S3" s="1093"/>
      <c r="T3" s="1093"/>
      <c r="U3" s="1093"/>
      <c r="V3" s="1093"/>
      <c r="W3" s="1093"/>
      <c r="X3" s="1093"/>
      <c r="Y3" s="1093"/>
      <c r="Z3" s="1093"/>
      <c r="AA3" s="1093"/>
      <c r="AB3" s="1093"/>
      <c r="AC3" s="1093"/>
      <c r="AD3" s="1093"/>
      <c r="AE3" s="1093"/>
      <c r="AF3" s="1093"/>
      <c r="AG3" s="1093"/>
      <c r="AH3" s="1093"/>
      <c r="AI3" s="1093"/>
      <c r="AJ3" s="1093"/>
      <c r="AK3" s="1093"/>
      <c r="AL3" s="1093"/>
      <c r="AM3" s="1093"/>
      <c r="AN3" s="1093"/>
      <c r="AO3" s="1093"/>
      <c r="AP3" s="1093"/>
      <c r="AQ3" s="1093"/>
      <c r="AR3" s="1093"/>
      <c r="AS3" s="1093"/>
      <c r="AT3" s="1093"/>
      <c r="AU3" s="1094"/>
      <c r="AV3" s="1093"/>
      <c r="AW3" s="1093"/>
      <c r="AX3" s="1093"/>
      <c r="AY3" s="1093"/>
      <c r="AZ3" s="1093"/>
      <c r="BA3" s="1093"/>
      <c r="BB3" s="1093"/>
      <c r="BC3" s="1093"/>
      <c r="BD3" s="1093"/>
      <c r="BE3" s="1093"/>
      <c r="BF3" s="1093"/>
      <c r="BG3" s="1094"/>
      <c r="BH3" s="1093"/>
      <c r="BI3" s="1093"/>
      <c r="BJ3" s="1093"/>
      <c r="BK3" s="1093"/>
      <c r="BL3" s="1093"/>
      <c r="BM3" s="1093"/>
      <c r="BN3" s="1093"/>
      <c r="BO3" s="1093"/>
      <c r="BP3" s="1093"/>
      <c r="BQ3" s="1093"/>
      <c r="BR3" s="1093"/>
      <c r="BS3" s="1094"/>
      <c r="BT3" s="4"/>
    </row>
    <row r="4" spans="1:72" ht="15.75" x14ac:dyDescent="0.25">
      <c r="A4" s="1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1095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1095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1095"/>
      <c r="BT4" s="14"/>
    </row>
    <row r="5" spans="1:72" ht="15.75" x14ac:dyDescent="0.25">
      <c r="A5" s="1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1095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1095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1095"/>
      <c r="BT5" s="14"/>
    </row>
    <row r="6" spans="1:72" ht="15.75" x14ac:dyDescent="0.25">
      <c r="A6" s="1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1095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1095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1095"/>
      <c r="BT6" s="14"/>
    </row>
    <row r="7" spans="1:72" ht="15.75" x14ac:dyDescent="0.25">
      <c r="A7" s="14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1095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1095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1095"/>
      <c r="BT7" s="14"/>
    </row>
    <row r="8" spans="1:72" ht="15.75" x14ac:dyDescent="0.25">
      <c r="A8" s="1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1095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1095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1095"/>
      <c r="BT8" s="14"/>
    </row>
    <row r="9" spans="1:72" ht="15.75" x14ac:dyDescent="0.25">
      <c r="A9" s="14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1095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1095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1095"/>
      <c r="BT9" s="14"/>
    </row>
    <row r="10" spans="1:72" ht="17.25" thickBot="1" x14ac:dyDescent="0.3">
      <c r="A10" s="93"/>
      <c r="B10" s="94"/>
      <c r="C10" s="95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6"/>
    </row>
    <row r="11" spans="1:72" ht="16.5" x14ac:dyDescent="0.25">
      <c r="A11" s="481" t="s">
        <v>37</v>
      </c>
      <c r="B11" s="476" t="str">
        <f>B1</f>
        <v>на 01.12.2013г.</v>
      </c>
      <c r="C11" s="468" t="str">
        <f>C1</f>
        <v>на 01.12.2014г.</v>
      </c>
      <c r="D11" s="92"/>
      <c r="AZ11" s="661" t="s">
        <v>323</v>
      </c>
      <c r="BA11" s="661"/>
      <c r="BB11" s="661"/>
      <c r="BC11" s="661"/>
    </row>
    <row r="12" spans="1:72" ht="15.75" customHeight="1" x14ac:dyDescent="0.2">
      <c r="A12" s="482"/>
      <c r="B12" s="477"/>
      <c r="C12" s="469"/>
      <c r="P12" s="97"/>
    </row>
    <row r="13" spans="1:72" ht="16.5" x14ac:dyDescent="0.25">
      <c r="A13" s="483" t="s">
        <v>107</v>
      </c>
      <c r="B13" s="311">
        <v>49.3</v>
      </c>
      <c r="C13" s="311">
        <v>41.9</v>
      </c>
      <c r="D13" s="92"/>
      <c r="P13" s="3"/>
    </row>
    <row r="14" spans="1:72" ht="17.25" thickBot="1" x14ac:dyDescent="0.3">
      <c r="A14" s="484" t="s">
        <v>108</v>
      </c>
      <c r="B14" s="470">
        <v>50.7</v>
      </c>
      <c r="C14" s="470">
        <v>58.1</v>
      </c>
      <c r="P14" s="3"/>
    </row>
    <row r="15" spans="1:72" ht="17.25" thickBot="1" x14ac:dyDescent="0.3">
      <c r="A15" s="485"/>
      <c r="B15" s="471">
        <f>B14+B13</f>
        <v>100</v>
      </c>
      <c r="C15" s="471">
        <f>C14+C13</f>
        <v>100</v>
      </c>
      <c r="P15" s="3"/>
    </row>
    <row r="16" spans="1:72" ht="16.5" x14ac:dyDescent="0.25">
      <c r="A16" s="485" t="s">
        <v>38</v>
      </c>
      <c r="B16" s="478" t="str">
        <f>B1</f>
        <v>на 01.12.2013г.</v>
      </c>
      <c r="C16" s="472" t="str">
        <f>C1</f>
        <v>на 01.12.2014г.</v>
      </c>
      <c r="D16" s="92"/>
      <c r="P16" s="3"/>
    </row>
    <row r="17" spans="1:46" ht="16.5" x14ac:dyDescent="0.25">
      <c r="A17" s="486" t="s">
        <v>109</v>
      </c>
      <c r="B17" s="387">
        <v>42.5</v>
      </c>
      <c r="C17" s="388">
        <v>39.4</v>
      </c>
      <c r="D17" s="92"/>
      <c r="P17" s="3"/>
    </row>
    <row r="18" spans="1:46" ht="16.5" x14ac:dyDescent="0.25">
      <c r="A18" s="486" t="s">
        <v>110</v>
      </c>
      <c r="B18" s="387">
        <v>30.3</v>
      </c>
      <c r="C18" s="388">
        <v>33.4</v>
      </c>
      <c r="D18" s="92"/>
      <c r="P18" s="3"/>
    </row>
    <row r="19" spans="1:46" ht="17.25" thickBot="1" x14ac:dyDescent="0.3">
      <c r="A19" s="487" t="s">
        <v>111</v>
      </c>
      <c r="B19" s="479">
        <v>27.2</v>
      </c>
      <c r="C19" s="473">
        <v>27.2</v>
      </c>
      <c r="D19" s="92"/>
      <c r="P19" s="3"/>
    </row>
    <row r="20" spans="1:46" ht="16.5" x14ac:dyDescent="0.25">
      <c r="A20" s="488"/>
      <c r="B20" s="471">
        <f>B17+B18+B19</f>
        <v>100</v>
      </c>
      <c r="C20" s="471">
        <f>C17+C18+C19</f>
        <v>100</v>
      </c>
      <c r="D20" s="92"/>
      <c r="P20" s="3"/>
    </row>
    <row r="21" spans="1:46" ht="15.75" x14ac:dyDescent="0.25">
      <c r="A21" s="489" t="s">
        <v>176</v>
      </c>
      <c r="B21" s="297">
        <v>19.5</v>
      </c>
      <c r="C21" s="474">
        <v>22.2</v>
      </c>
      <c r="D21" s="8"/>
    </row>
    <row r="22" spans="1:46" ht="16.5" x14ac:dyDescent="0.25">
      <c r="A22" s="489" t="s">
        <v>177</v>
      </c>
      <c r="B22" s="297">
        <v>31.4</v>
      </c>
      <c r="C22" s="474">
        <v>31.9</v>
      </c>
      <c r="D22" s="1"/>
      <c r="E22" s="89"/>
    </row>
    <row r="23" spans="1:46" ht="16.5" x14ac:dyDescent="0.25">
      <c r="A23" s="489" t="s">
        <v>144</v>
      </c>
      <c r="B23" s="297">
        <v>32.799999999999997</v>
      </c>
      <c r="C23" s="474">
        <v>28.7</v>
      </c>
      <c r="D23" s="1"/>
      <c r="E23" s="89"/>
    </row>
    <row r="24" spans="1:46" ht="16.5" x14ac:dyDescent="0.25">
      <c r="A24" s="489" t="s">
        <v>408</v>
      </c>
      <c r="B24" s="297">
        <v>15.8</v>
      </c>
      <c r="C24" s="474">
        <v>16.3</v>
      </c>
      <c r="D24" s="1"/>
      <c r="E24" s="89"/>
    </row>
    <row r="25" spans="1:46" ht="16.5" thickBot="1" x14ac:dyDescent="0.3">
      <c r="A25" s="490" t="s">
        <v>305</v>
      </c>
      <c r="B25" s="480">
        <v>0.5</v>
      </c>
      <c r="C25" s="475">
        <v>0.9</v>
      </c>
      <c r="D25" s="8"/>
    </row>
    <row r="26" spans="1:46" ht="17.25" thickBot="1" x14ac:dyDescent="0.25">
      <c r="B26" s="298">
        <f>B21+B22+B23+B24+B25</f>
        <v>99.999999999999986</v>
      </c>
      <c r="C26" s="298">
        <f>C21+C22+C23+C24+C25</f>
        <v>100</v>
      </c>
      <c r="D26" s="1"/>
      <c r="E26" s="90"/>
    </row>
    <row r="27" spans="1:46" ht="16.5" x14ac:dyDescent="0.25">
      <c r="A27" s="1080"/>
      <c r="B27" s="659"/>
      <c r="C27" s="1081"/>
      <c r="D27" s="659"/>
      <c r="E27" s="1081"/>
      <c r="G27" s="618"/>
      <c r="H27" s="619" t="s">
        <v>256</v>
      </c>
      <c r="I27" s="619" t="s">
        <v>257</v>
      </c>
      <c r="J27" s="619" t="s">
        <v>258</v>
      </c>
      <c r="K27" s="619" t="s">
        <v>259</v>
      </c>
      <c r="L27" s="619" t="s">
        <v>260</v>
      </c>
      <c r="M27" s="619" t="s">
        <v>261</v>
      </c>
      <c r="N27" s="619" t="s">
        <v>262</v>
      </c>
      <c r="O27" s="619" t="s">
        <v>263</v>
      </c>
      <c r="P27" s="619" t="s">
        <v>264</v>
      </c>
      <c r="Q27" s="619" t="s">
        <v>265</v>
      </c>
      <c r="R27" s="619" t="s">
        <v>266</v>
      </c>
      <c r="S27" s="619" t="s">
        <v>267</v>
      </c>
      <c r="T27" s="619" t="s">
        <v>268</v>
      </c>
      <c r="U27" s="619" t="s">
        <v>269</v>
      </c>
      <c r="V27" s="619" t="s">
        <v>270</v>
      </c>
      <c r="W27" s="619" t="s">
        <v>271</v>
      </c>
      <c r="X27" s="619" t="s">
        <v>272</v>
      </c>
      <c r="Y27" s="619" t="s">
        <v>273</v>
      </c>
      <c r="Z27" s="619" t="s">
        <v>274</v>
      </c>
      <c r="AA27" s="619" t="s">
        <v>275</v>
      </c>
      <c r="AB27" s="619" t="s">
        <v>276</v>
      </c>
      <c r="AC27" s="619" t="s">
        <v>277</v>
      </c>
      <c r="AD27" s="619" t="s">
        <v>278</v>
      </c>
      <c r="AE27" s="619" t="s">
        <v>279</v>
      </c>
      <c r="AF27" s="619" t="s">
        <v>280</v>
      </c>
      <c r="AG27" s="619" t="s">
        <v>281</v>
      </c>
      <c r="AH27" s="620" t="s">
        <v>282</v>
      </c>
      <c r="AI27" s="620" t="s">
        <v>285</v>
      </c>
      <c r="AJ27" s="620" t="s">
        <v>288</v>
      </c>
      <c r="AK27" s="620" t="s">
        <v>289</v>
      </c>
      <c r="AL27" s="620" t="s">
        <v>295</v>
      </c>
      <c r="AM27" s="620" t="s">
        <v>296</v>
      </c>
      <c r="AN27" s="620" t="s">
        <v>306</v>
      </c>
      <c r="AO27" s="620" t="s">
        <v>308</v>
      </c>
      <c r="AP27" s="621" t="s">
        <v>320</v>
      </c>
      <c r="AQ27" s="621" t="s">
        <v>363</v>
      </c>
      <c r="AR27" s="621" t="s">
        <v>407</v>
      </c>
      <c r="AS27" s="621" t="s">
        <v>433</v>
      </c>
      <c r="AT27" s="621" t="s">
        <v>462</v>
      </c>
    </row>
    <row r="28" spans="1:46" ht="16.5" x14ac:dyDescent="0.25">
      <c r="A28" s="1082"/>
      <c r="B28" s="1083"/>
      <c r="C28" s="33"/>
      <c r="D28" s="33"/>
      <c r="E28" s="59"/>
      <c r="G28" s="622" t="s">
        <v>67</v>
      </c>
      <c r="H28" s="623">
        <v>697</v>
      </c>
      <c r="I28" s="623">
        <v>675</v>
      </c>
      <c r="J28" s="623">
        <v>619</v>
      </c>
      <c r="K28" s="623">
        <v>826</v>
      </c>
      <c r="L28" s="623">
        <v>655</v>
      </c>
      <c r="M28" s="623">
        <v>815</v>
      </c>
      <c r="N28" s="623">
        <v>681</v>
      </c>
      <c r="O28" s="623">
        <v>1011</v>
      </c>
      <c r="P28" s="623">
        <v>862</v>
      </c>
      <c r="Q28" s="623">
        <v>865</v>
      </c>
      <c r="R28" s="623">
        <v>903</v>
      </c>
      <c r="S28" s="623">
        <v>829</v>
      </c>
      <c r="T28" s="623">
        <v>957</v>
      </c>
      <c r="U28" s="623">
        <v>1049</v>
      </c>
      <c r="V28" s="623">
        <v>1015</v>
      </c>
      <c r="W28" s="623">
        <v>1149</v>
      </c>
      <c r="X28" s="623">
        <v>601</v>
      </c>
      <c r="Y28" s="623">
        <v>1069</v>
      </c>
      <c r="Z28" s="623">
        <v>939</v>
      </c>
      <c r="AA28" s="623">
        <v>552</v>
      </c>
      <c r="AB28" s="623">
        <v>855</v>
      </c>
      <c r="AC28" s="623">
        <v>976</v>
      </c>
      <c r="AD28" s="623">
        <v>1392</v>
      </c>
      <c r="AE28" s="623">
        <v>1125</v>
      </c>
      <c r="AF28" s="623">
        <v>2202</v>
      </c>
      <c r="AG28" s="623">
        <v>2004</v>
      </c>
      <c r="AH28" s="624">
        <v>2503</v>
      </c>
      <c r="AI28" s="624">
        <v>2952</v>
      </c>
      <c r="AJ28" s="624">
        <v>2754</v>
      </c>
      <c r="AK28" s="624">
        <v>2585</v>
      </c>
      <c r="AL28" s="624">
        <v>2679</v>
      </c>
      <c r="AM28" s="624">
        <v>2969</v>
      </c>
      <c r="AN28" s="624">
        <v>2849</v>
      </c>
      <c r="AO28" s="624">
        <v>2109</v>
      </c>
      <c r="AP28" s="438">
        <v>3192</v>
      </c>
      <c r="AQ28" s="438">
        <v>2858</v>
      </c>
      <c r="AR28" s="438">
        <v>2252</v>
      </c>
      <c r="AS28" s="438">
        <v>3554</v>
      </c>
      <c r="AT28" s="438">
        <v>2982</v>
      </c>
    </row>
    <row r="29" spans="1:46" ht="16.5" x14ac:dyDescent="0.25">
      <c r="A29" s="1082"/>
      <c r="B29" s="1083"/>
      <c r="C29" s="33"/>
      <c r="D29" s="33"/>
      <c r="E29" s="59"/>
      <c r="G29" s="622" t="s">
        <v>68</v>
      </c>
      <c r="H29" s="623">
        <v>1383</v>
      </c>
      <c r="I29" s="623">
        <v>1752</v>
      </c>
      <c r="J29" s="623">
        <v>2669</v>
      </c>
      <c r="K29" s="623">
        <v>2226</v>
      </c>
      <c r="L29" s="623">
        <v>1365</v>
      </c>
      <c r="M29" s="623">
        <v>1856</v>
      </c>
      <c r="N29" s="623">
        <v>2686</v>
      </c>
      <c r="O29" s="623">
        <v>2182</v>
      </c>
      <c r="P29" s="623">
        <v>1672</v>
      </c>
      <c r="Q29" s="623">
        <v>1752</v>
      </c>
      <c r="R29" s="623">
        <v>2555</v>
      </c>
      <c r="S29" s="623">
        <v>1755</v>
      </c>
      <c r="T29" s="623">
        <v>1600</v>
      </c>
      <c r="U29" s="623">
        <v>1821</v>
      </c>
      <c r="V29" s="623">
        <v>2705</v>
      </c>
      <c r="W29" s="623">
        <v>1746</v>
      </c>
      <c r="X29" s="623">
        <v>1356</v>
      </c>
      <c r="Y29" s="623">
        <v>1657</v>
      </c>
      <c r="Z29" s="623">
        <v>2159</v>
      </c>
      <c r="AA29" s="623">
        <v>1580</v>
      </c>
      <c r="AB29" s="623">
        <v>1256</v>
      </c>
      <c r="AC29" s="623">
        <v>1748</v>
      </c>
      <c r="AD29" s="623">
        <v>2311</v>
      </c>
      <c r="AE29" s="623">
        <v>1681</v>
      </c>
      <c r="AF29" s="623">
        <v>1486</v>
      </c>
      <c r="AG29" s="623">
        <v>2039</v>
      </c>
      <c r="AH29" s="624">
        <v>2667</v>
      </c>
      <c r="AI29" s="624">
        <v>2687</v>
      </c>
      <c r="AJ29" s="624">
        <v>2181</v>
      </c>
      <c r="AK29" s="624">
        <v>2695</v>
      </c>
      <c r="AL29" s="624">
        <v>3950</v>
      </c>
      <c r="AM29" s="624">
        <v>3372</v>
      </c>
      <c r="AN29" s="624">
        <v>2664</v>
      </c>
      <c r="AO29" s="624">
        <v>3291</v>
      </c>
      <c r="AP29" s="438">
        <v>4263</v>
      </c>
      <c r="AQ29" s="438">
        <v>3654</v>
      </c>
      <c r="AR29" s="438">
        <v>3012</v>
      </c>
      <c r="AS29" s="438">
        <v>3149</v>
      </c>
      <c r="AT29" s="438">
        <v>4063</v>
      </c>
    </row>
    <row r="30" spans="1:46" ht="17.25" thickBot="1" x14ac:dyDescent="0.3">
      <c r="A30" s="1082"/>
      <c r="B30" s="1083"/>
      <c r="C30" s="33"/>
      <c r="D30" s="33"/>
      <c r="E30" s="59"/>
      <c r="G30" s="625" t="s">
        <v>283</v>
      </c>
      <c r="H30" s="626">
        <f t="shared" ref="H30:Y30" si="0">H29-H28</f>
        <v>686</v>
      </c>
      <c r="I30" s="626">
        <f t="shared" si="0"/>
        <v>1077</v>
      </c>
      <c r="J30" s="626">
        <f t="shared" si="0"/>
        <v>2050</v>
      </c>
      <c r="K30" s="626">
        <f t="shared" si="0"/>
        <v>1400</v>
      </c>
      <c r="L30" s="626">
        <f t="shared" si="0"/>
        <v>710</v>
      </c>
      <c r="M30" s="626">
        <f t="shared" si="0"/>
        <v>1041</v>
      </c>
      <c r="N30" s="626">
        <f t="shared" si="0"/>
        <v>2005</v>
      </c>
      <c r="O30" s="626">
        <f t="shared" si="0"/>
        <v>1171</v>
      </c>
      <c r="P30" s="626">
        <f t="shared" si="0"/>
        <v>810</v>
      </c>
      <c r="Q30" s="626">
        <f t="shared" si="0"/>
        <v>887</v>
      </c>
      <c r="R30" s="626">
        <f t="shared" si="0"/>
        <v>1652</v>
      </c>
      <c r="S30" s="626">
        <f t="shared" si="0"/>
        <v>926</v>
      </c>
      <c r="T30" s="626">
        <f t="shared" si="0"/>
        <v>643</v>
      </c>
      <c r="U30" s="626">
        <f t="shared" si="0"/>
        <v>772</v>
      </c>
      <c r="V30" s="626">
        <f t="shared" si="0"/>
        <v>1690</v>
      </c>
      <c r="W30" s="626">
        <f t="shared" si="0"/>
        <v>597</v>
      </c>
      <c r="X30" s="626">
        <f t="shared" si="0"/>
        <v>755</v>
      </c>
      <c r="Y30" s="626">
        <f t="shared" si="0"/>
        <v>588</v>
      </c>
      <c r="Z30" s="626">
        <f>Z28-Z29</f>
        <v>-1220</v>
      </c>
      <c r="AA30" s="626">
        <f t="shared" ref="AA30:AM30" si="1">AA28-AA29</f>
        <v>-1028</v>
      </c>
      <c r="AB30" s="626">
        <f t="shared" si="1"/>
        <v>-401</v>
      </c>
      <c r="AC30" s="626">
        <f t="shared" si="1"/>
        <v>-772</v>
      </c>
      <c r="AD30" s="626">
        <f t="shared" si="1"/>
        <v>-919</v>
      </c>
      <c r="AE30" s="626">
        <f t="shared" si="1"/>
        <v>-556</v>
      </c>
      <c r="AF30" s="626">
        <f t="shared" si="1"/>
        <v>716</v>
      </c>
      <c r="AG30" s="626">
        <f t="shared" si="1"/>
        <v>-35</v>
      </c>
      <c r="AH30" s="627">
        <f t="shared" si="1"/>
        <v>-164</v>
      </c>
      <c r="AI30" s="627">
        <f t="shared" si="1"/>
        <v>265</v>
      </c>
      <c r="AJ30" s="627">
        <f t="shared" si="1"/>
        <v>573</v>
      </c>
      <c r="AK30" s="627">
        <f t="shared" si="1"/>
        <v>-110</v>
      </c>
      <c r="AL30" s="627">
        <f t="shared" si="1"/>
        <v>-1271</v>
      </c>
      <c r="AM30" s="627">
        <f t="shared" si="1"/>
        <v>-403</v>
      </c>
      <c r="AN30" s="627">
        <f t="shared" ref="AN30:AS30" si="2">AN28-AN29</f>
        <v>185</v>
      </c>
      <c r="AO30" s="627">
        <f t="shared" si="2"/>
        <v>-1182</v>
      </c>
      <c r="AP30" s="425">
        <f t="shared" si="2"/>
        <v>-1071</v>
      </c>
      <c r="AQ30" s="425">
        <f t="shared" si="2"/>
        <v>-796</v>
      </c>
      <c r="AR30" s="425">
        <f t="shared" si="2"/>
        <v>-760</v>
      </c>
      <c r="AS30" s="425">
        <f t="shared" si="2"/>
        <v>405</v>
      </c>
      <c r="AT30" s="425">
        <f t="shared" ref="AT30" si="3">AT28-AT29</f>
        <v>-1081</v>
      </c>
    </row>
    <row r="31" spans="1:46" ht="15.75" x14ac:dyDescent="0.25">
      <c r="A31" s="1084"/>
      <c r="B31" s="1083"/>
      <c r="C31" s="1083"/>
      <c r="D31" s="1083"/>
      <c r="E31" s="59"/>
    </row>
    <row r="32" spans="1:46" x14ac:dyDescent="0.2">
      <c r="A32" s="4"/>
      <c r="B32" s="4"/>
      <c r="C32" s="4"/>
      <c r="D32" s="4"/>
      <c r="E32" s="4"/>
    </row>
    <row r="33" spans="1:17" ht="15.75" customHeight="1" x14ac:dyDescent="0.2">
      <c r="A33" s="1085"/>
      <c r="B33" s="1086"/>
      <c r="C33" s="1086"/>
      <c r="D33" s="4"/>
      <c r="E33" s="4"/>
      <c r="F33" s="4"/>
      <c r="G33" s="4"/>
      <c r="H33" s="4"/>
    </row>
    <row r="34" spans="1:17" ht="15.75" customHeight="1" x14ac:dyDescent="0.25">
      <c r="A34" s="1085"/>
      <c r="B34" s="1087"/>
      <c r="C34" s="1088"/>
      <c r="D34" s="4"/>
      <c r="E34" s="32"/>
      <c r="F34" s="62"/>
      <c r="G34" s="62"/>
      <c r="H34" s="4"/>
    </row>
    <row r="35" spans="1:17" ht="16.5" x14ac:dyDescent="0.25">
      <c r="A35" s="32"/>
      <c r="B35" s="1089"/>
      <c r="C35" s="1"/>
      <c r="D35" s="4"/>
      <c r="E35" s="32"/>
      <c r="F35" s="62"/>
      <c r="G35" s="62"/>
      <c r="H35" s="4"/>
    </row>
    <row r="36" spans="1:17" ht="16.5" x14ac:dyDescent="0.25">
      <c r="A36" s="32"/>
      <c r="B36" s="1089"/>
      <c r="C36" s="1"/>
      <c r="D36" s="4"/>
      <c r="E36" s="32"/>
      <c r="F36" s="62"/>
      <c r="G36" s="62"/>
      <c r="H36" s="4"/>
    </row>
    <row r="37" spans="1:17" ht="16.5" x14ac:dyDescent="0.25">
      <c r="A37" s="5"/>
      <c r="B37" s="1089"/>
      <c r="C37" s="1"/>
      <c r="D37" s="4"/>
      <c r="E37" s="5"/>
      <c r="F37" s="62"/>
      <c r="G37" s="62"/>
      <c r="H37" s="4"/>
    </row>
    <row r="38" spans="1:17" ht="16.5" x14ac:dyDescent="0.25">
      <c r="A38" s="32"/>
      <c r="B38" s="1089"/>
      <c r="C38" s="1"/>
      <c r="D38" s="4"/>
      <c r="E38" s="5"/>
      <c r="F38" s="62"/>
      <c r="G38" s="62"/>
      <c r="H38" s="4"/>
    </row>
    <row r="39" spans="1:17" ht="16.5" x14ac:dyDescent="0.25">
      <c r="A39" s="5"/>
      <c r="B39" s="1089"/>
      <c r="C39" s="1"/>
      <c r="D39" s="4"/>
      <c r="E39" s="5"/>
      <c r="F39" s="62"/>
      <c r="G39" s="62"/>
      <c r="H39" s="4"/>
    </row>
    <row r="40" spans="1:17" ht="16.5" x14ac:dyDescent="0.25">
      <c r="A40" s="5"/>
      <c r="B40" s="1089"/>
      <c r="C40" s="1"/>
      <c r="D40" s="4"/>
      <c r="E40" s="5"/>
      <c r="F40" s="4"/>
      <c r="G40" s="4"/>
      <c r="H40" s="4"/>
    </row>
    <row r="41" spans="1:17" ht="16.5" x14ac:dyDescent="0.25">
      <c r="A41" s="5"/>
      <c r="B41" s="1089"/>
      <c r="C41" s="1"/>
      <c r="D41" s="4"/>
      <c r="E41" s="4"/>
      <c r="F41" s="4"/>
      <c r="G41" s="4"/>
      <c r="H41" s="4"/>
    </row>
    <row r="42" spans="1:17" ht="16.5" x14ac:dyDescent="0.25">
      <c r="A42" s="5"/>
      <c r="B42" s="1089"/>
      <c r="C42" s="1"/>
      <c r="D42" s="4"/>
      <c r="E42" s="4"/>
      <c r="F42" s="4"/>
      <c r="G42" s="4"/>
    </row>
    <row r="43" spans="1:17" ht="16.5" x14ac:dyDescent="0.25">
      <c r="A43" s="92"/>
      <c r="B43" s="1090"/>
      <c r="C43" s="1091"/>
      <c r="D43" s="4"/>
      <c r="E43" s="32"/>
    </row>
    <row r="44" spans="1:17" ht="16.5" x14ac:dyDescent="0.25">
      <c r="A44" s="5"/>
      <c r="B44" s="1086"/>
      <c r="C44" s="1086"/>
      <c r="D44" s="5"/>
      <c r="E44" s="5"/>
    </row>
    <row r="45" spans="1:17" ht="16.5" x14ac:dyDescent="0.25">
      <c r="A45" s="5"/>
      <c r="B45" s="1091"/>
      <c r="C45" s="1091"/>
      <c r="D45" s="5"/>
      <c r="E45" s="32"/>
    </row>
    <row r="46" spans="1:17" ht="16.5" x14ac:dyDescent="0.25">
      <c r="A46" s="32"/>
      <c r="B46" s="1089"/>
      <c r="C46" s="3"/>
      <c r="D46" s="32"/>
      <c r="E46" s="5"/>
    </row>
    <row r="47" spans="1:17" ht="16.5" x14ac:dyDescent="0.25">
      <c r="A47" s="5"/>
      <c r="B47" s="1089"/>
      <c r="C47" s="3"/>
      <c r="D47" s="32"/>
      <c r="E47" s="5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6.5" x14ac:dyDescent="0.25">
      <c r="A48" s="32"/>
      <c r="B48" s="1089"/>
      <c r="C48" s="3"/>
      <c r="D48" s="5"/>
      <c r="E48" s="4"/>
      <c r="F48" s="109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6.5" x14ac:dyDescent="0.25">
      <c r="A49" s="5"/>
      <c r="B49" s="1089"/>
      <c r="C49" s="3"/>
      <c r="D49" s="5"/>
      <c r="E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6.5" x14ac:dyDescent="0.25">
      <c r="A50" s="5"/>
      <c r="B50" s="1089"/>
      <c r="C50" s="3"/>
      <c r="D50" s="5"/>
      <c r="E50" s="4"/>
      <c r="H50" s="4"/>
      <c r="I50" s="4"/>
      <c r="J50" s="670"/>
      <c r="K50" s="670"/>
      <c r="L50" s="670"/>
      <c r="M50" s="670"/>
      <c r="N50" s="670"/>
      <c r="O50" s="670"/>
      <c r="P50" s="4"/>
      <c r="Q50" s="4"/>
    </row>
    <row r="51" spans="1:17" ht="16.5" x14ac:dyDescent="0.25">
      <c r="A51" s="5"/>
      <c r="B51" s="1089"/>
      <c r="C51" s="1"/>
      <c r="D51" s="5"/>
      <c r="E51" s="4"/>
      <c r="H51" s="4"/>
      <c r="I51" s="4"/>
      <c r="J51" s="658"/>
      <c r="K51" s="658"/>
      <c r="L51" s="658"/>
      <c r="M51" s="658"/>
      <c r="N51" s="658"/>
      <c r="O51" s="658"/>
      <c r="P51" s="4"/>
      <c r="Q51" s="4"/>
    </row>
    <row r="52" spans="1:17" ht="16.5" x14ac:dyDescent="0.25">
      <c r="A52" s="5"/>
      <c r="B52" s="1089"/>
      <c r="C52" s="1"/>
      <c r="D52" s="5"/>
      <c r="E52" s="4"/>
      <c r="H52" s="4"/>
      <c r="I52" s="4"/>
      <c r="J52" s="658"/>
      <c r="K52" s="658"/>
      <c r="L52" s="658"/>
      <c r="M52" s="658"/>
      <c r="N52" s="658"/>
      <c r="O52" s="658"/>
      <c r="P52" s="4"/>
      <c r="Q52" s="4"/>
    </row>
    <row r="53" spans="1:17" ht="16.5" x14ac:dyDescent="0.25">
      <c r="A53" s="92"/>
      <c r="B53" s="1092"/>
      <c r="C53" s="1091"/>
      <c r="D53" s="4"/>
      <c r="E53" s="4"/>
      <c r="H53" s="4"/>
      <c r="I53" s="660"/>
      <c r="J53" s="1077"/>
      <c r="K53" s="1077"/>
      <c r="L53" s="1077"/>
      <c r="M53" s="1077"/>
      <c r="N53" s="1077"/>
      <c r="O53" s="1077"/>
      <c r="P53" s="4"/>
      <c r="Q53" s="4"/>
    </row>
    <row r="54" spans="1:17" ht="15.75" x14ac:dyDescent="0.25">
      <c r="D54" s="68"/>
      <c r="H54" s="4"/>
      <c r="I54" s="660"/>
      <c r="J54" s="1077"/>
      <c r="K54" s="1077"/>
      <c r="L54" s="1077"/>
      <c r="M54" s="1077"/>
      <c r="N54" s="1077"/>
      <c r="O54" s="1077"/>
      <c r="P54" s="4"/>
      <c r="Q54" s="4"/>
    </row>
    <row r="55" spans="1:17" ht="15.75" x14ac:dyDescent="0.25">
      <c r="A55" s="4"/>
      <c r="B55" s="4"/>
      <c r="C55" s="4"/>
      <c r="D55" s="68"/>
      <c r="E55" s="4"/>
      <c r="F55" s="4"/>
      <c r="G55" s="4"/>
      <c r="H55" s="4"/>
      <c r="I55" s="660"/>
      <c r="J55" s="1077"/>
      <c r="K55" s="1077"/>
      <c r="L55" s="1077"/>
      <c r="M55" s="1077"/>
      <c r="N55" s="1077"/>
      <c r="O55" s="1077"/>
      <c r="P55" s="4"/>
      <c r="Q55" s="4"/>
    </row>
    <row r="56" spans="1:17" ht="18.75" x14ac:dyDescent="0.3">
      <c r="A56" s="1066"/>
      <c r="B56" s="1067"/>
      <c r="C56" s="1068"/>
      <c r="D56" s="1069"/>
      <c r="E56" s="1068"/>
      <c r="F56" s="4"/>
      <c r="G56" s="4"/>
      <c r="H56" s="4"/>
      <c r="I56" s="1072"/>
      <c r="J56" s="1077"/>
      <c r="K56" s="1077"/>
      <c r="L56" s="1077"/>
      <c r="M56" s="1077"/>
      <c r="N56" s="1077"/>
      <c r="O56" s="1077"/>
      <c r="P56" s="4"/>
      <c r="Q56" s="4"/>
    </row>
    <row r="57" spans="1:17" ht="15.75" x14ac:dyDescent="0.2">
      <c r="A57" s="660"/>
      <c r="B57" s="1067"/>
      <c r="C57" s="1070"/>
      <c r="D57" s="1069"/>
      <c r="E57" s="1070"/>
      <c r="F57" s="1071"/>
      <c r="G57" s="1071"/>
      <c r="H57" s="4"/>
      <c r="I57" s="1065"/>
      <c r="J57" s="1077"/>
      <c r="K57" s="1077"/>
      <c r="L57" s="1077"/>
      <c r="M57" s="1077"/>
      <c r="N57" s="1077"/>
      <c r="O57" s="1077"/>
      <c r="P57" s="4"/>
      <c r="Q57" s="4"/>
    </row>
    <row r="58" spans="1:17" ht="15.75" x14ac:dyDescent="0.2">
      <c r="A58" s="660"/>
      <c r="B58" s="1067"/>
      <c r="C58" s="1070"/>
      <c r="D58" s="1069"/>
      <c r="E58" s="1070"/>
      <c r="F58" s="1071"/>
      <c r="G58" s="1071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x14ac:dyDescent="0.2">
      <c r="A59" s="660"/>
      <c r="B59" s="1067"/>
      <c r="C59" s="1070"/>
      <c r="D59" s="1069"/>
      <c r="E59" s="1070"/>
      <c r="F59" s="1071"/>
      <c r="G59" s="1071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x14ac:dyDescent="0.2">
      <c r="A60" s="660"/>
      <c r="B60" s="1067"/>
      <c r="C60" s="1070"/>
      <c r="D60" s="1069"/>
      <c r="E60" s="1070"/>
      <c r="F60" s="1071"/>
      <c r="G60" s="1071"/>
      <c r="H60" s="4"/>
      <c r="I60" s="4"/>
      <c r="J60" s="1068"/>
      <c r="K60" s="1068"/>
      <c r="L60" s="658"/>
      <c r="M60" s="658"/>
      <c r="N60" s="658"/>
      <c r="O60" s="658"/>
      <c r="P60" s="4"/>
      <c r="Q60" s="4"/>
    </row>
    <row r="61" spans="1:17" ht="15.75" x14ac:dyDescent="0.2">
      <c r="A61" s="660"/>
      <c r="B61" s="1067"/>
      <c r="C61" s="1070"/>
      <c r="D61" s="1069"/>
      <c r="E61" s="1070"/>
      <c r="F61" s="1071"/>
      <c r="G61" s="1071"/>
      <c r="H61" s="4"/>
      <c r="I61" s="660"/>
      <c r="J61" s="1077"/>
      <c r="K61" s="1078"/>
      <c r="L61" s="1077"/>
      <c r="M61" s="1079"/>
      <c r="N61" s="1079"/>
      <c r="O61" s="62"/>
      <c r="P61" s="4"/>
      <c r="Q61" s="4"/>
    </row>
    <row r="62" spans="1:17" ht="15.75" x14ac:dyDescent="0.2">
      <c r="A62" s="660"/>
      <c r="B62" s="1067"/>
      <c r="C62" s="1070"/>
      <c r="D62" s="1069"/>
      <c r="E62" s="1070"/>
      <c r="F62" s="1071"/>
      <c r="G62" s="1071"/>
      <c r="H62" s="4"/>
      <c r="I62" s="660"/>
      <c r="J62" s="1077"/>
      <c r="K62" s="1078"/>
      <c r="L62" s="1077"/>
      <c r="M62" s="1079"/>
      <c r="N62" s="1079"/>
      <c r="O62" s="62"/>
      <c r="P62" s="4"/>
      <c r="Q62" s="4"/>
    </row>
    <row r="63" spans="1:17" ht="15.75" x14ac:dyDescent="0.2">
      <c r="A63" s="1065"/>
      <c r="B63" s="1067"/>
      <c r="C63" s="1070"/>
      <c r="D63" s="1069"/>
      <c r="E63" s="1070"/>
      <c r="F63" s="1071"/>
      <c r="G63" s="1071"/>
      <c r="H63" s="4"/>
      <c r="I63" s="660"/>
      <c r="J63" s="1077"/>
      <c r="K63" s="1078"/>
      <c r="L63" s="1077"/>
      <c r="M63" s="1079"/>
      <c r="N63" s="1079"/>
      <c r="O63" s="62"/>
      <c r="P63" s="4"/>
      <c r="Q63" s="4"/>
    </row>
    <row r="64" spans="1:17" ht="15.75" x14ac:dyDescent="0.2">
      <c r="A64" s="1065"/>
      <c r="B64" s="1067"/>
      <c r="C64" s="1070"/>
      <c r="D64" s="1069"/>
      <c r="E64" s="1070"/>
      <c r="F64" s="1071"/>
      <c r="G64" s="1071"/>
      <c r="H64" s="4"/>
      <c r="I64" s="1072"/>
      <c r="J64" s="1077"/>
      <c r="K64" s="1078"/>
      <c r="L64" s="1077"/>
      <c r="M64" s="1079"/>
      <c r="N64" s="1079"/>
      <c r="O64" s="62"/>
      <c r="P64" s="4"/>
      <c r="Q64" s="4"/>
    </row>
    <row r="65" spans="1:17" ht="15.75" x14ac:dyDescent="0.2">
      <c r="A65" s="660"/>
      <c r="B65" s="1067"/>
      <c r="C65" s="1070"/>
      <c r="D65" s="1069"/>
      <c r="E65" s="1070"/>
      <c r="F65" s="1071"/>
      <c r="G65" s="1071"/>
      <c r="H65" s="4"/>
      <c r="I65" s="1065"/>
      <c r="J65" s="1078"/>
      <c r="K65" s="1078"/>
      <c r="L65" s="1077"/>
      <c r="M65" s="1079"/>
      <c r="N65" s="1079"/>
      <c r="O65" s="62"/>
      <c r="P65" s="4"/>
      <c r="Q65" s="4"/>
    </row>
    <row r="66" spans="1:17" ht="15.75" x14ac:dyDescent="0.2">
      <c r="A66" s="660"/>
      <c r="B66" s="1067"/>
      <c r="C66" s="1070"/>
      <c r="D66" s="1069"/>
      <c r="E66" s="1070"/>
      <c r="F66" s="1071"/>
      <c r="G66" s="1071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.75" x14ac:dyDescent="0.2">
      <c r="A67" s="1072"/>
      <c r="B67" s="1067"/>
      <c r="C67" s="1070"/>
      <c r="D67" s="1069"/>
      <c r="E67" s="1070"/>
      <c r="F67" s="1071"/>
      <c r="G67" s="1071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x14ac:dyDescent="0.25">
      <c r="A68" s="22"/>
      <c r="B68" s="1068"/>
      <c r="C68" s="1068"/>
      <c r="D68" s="1069"/>
      <c r="E68" s="107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.75" x14ac:dyDescent="0.25">
      <c r="A69" s="22"/>
      <c r="B69" s="1068"/>
      <c r="C69" s="1068"/>
      <c r="D69" s="1069"/>
      <c r="E69" s="107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">
      <c r="A70" s="1073"/>
      <c r="B70" s="1074"/>
      <c r="C70" s="1075"/>
      <c r="D70" s="1069"/>
      <c r="E70" s="1076"/>
      <c r="F70" s="107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6.5" x14ac:dyDescent="0.25">
      <c r="A71" s="7"/>
      <c r="B71" s="10"/>
      <c r="C71" s="10"/>
    </row>
    <row r="72" spans="1:17" ht="13.5" thickBot="1" x14ac:dyDescent="0.25"/>
    <row r="73" spans="1:17" ht="30.75" customHeight="1" thickBot="1" x14ac:dyDescent="0.3">
      <c r="A73" s="562" t="s">
        <v>27</v>
      </c>
      <c r="B73" s="567" t="s">
        <v>580</v>
      </c>
      <c r="C73" s="568" t="s">
        <v>581</v>
      </c>
      <c r="D73" s="82"/>
      <c r="E73" s="82"/>
    </row>
    <row r="74" spans="1:17" ht="13.5" customHeight="1" x14ac:dyDescent="0.25">
      <c r="A74" s="563"/>
      <c r="B74" s="569"/>
      <c r="C74" s="570"/>
      <c r="D74" s="82"/>
      <c r="E74" s="82"/>
      <c r="G74" s="69"/>
    </row>
    <row r="75" spans="1:17" s="16" customFormat="1" ht="15.75" x14ac:dyDescent="0.25">
      <c r="A75" s="564" t="s">
        <v>173</v>
      </c>
      <c r="B75" s="571">
        <v>3139.43</v>
      </c>
      <c r="C75" s="571">
        <v>2836.25</v>
      </c>
      <c r="D75" s="82"/>
      <c r="E75" s="251"/>
      <c r="G75" s="71"/>
      <c r="I75" s="72"/>
      <c r="J75" s="73"/>
    </row>
    <row r="76" spans="1:17" s="16" customFormat="1" ht="16.5" customHeight="1" x14ac:dyDescent="0.25">
      <c r="A76" s="564" t="s">
        <v>58</v>
      </c>
      <c r="B76" s="571">
        <v>3472.73</v>
      </c>
      <c r="C76" s="571">
        <v>3139.89</v>
      </c>
      <c r="D76" s="82"/>
      <c r="E76" s="252"/>
      <c r="G76" s="71"/>
      <c r="I76" s="72"/>
      <c r="J76" s="73"/>
    </row>
    <row r="77" spans="1:17" s="16" customFormat="1" ht="15.75" x14ac:dyDescent="0.25">
      <c r="A77" s="565" t="s">
        <v>428</v>
      </c>
      <c r="B77" s="572">
        <v>4645.09</v>
      </c>
      <c r="C77" s="572">
        <v>4713.2</v>
      </c>
      <c r="D77" s="82"/>
      <c r="E77" s="251"/>
      <c r="G77" s="71"/>
      <c r="I77" s="72"/>
      <c r="J77" s="73"/>
    </row>
    <row r="78" spans="1:17" s="16" customFormat="1" ht="15.75" x14ac:dyDescent="0.25">
      <c r="A78" s="564" t="s">
        <v>172</v>
      </c>
      <c r="B78" s="571">
        <v>4725.82</v>
      </c>
      <c r="C78" s="571">
        <v>4460.7299999999996</v>
      </c>
      <c r="D78" s="82"/>
      <c r="E78" s="251"/>
      <c r="F78" s="74"/>
      <c r="G78" s="75"/>
      <c r="I78" s="76"/>
      <c r="J78" s="77"/>
    </row>
    <row r="79" spans="1:17" s="16" customFormat="1" ht="15.75" x14ac:dyDescent="0.25">
      <c r="A79" s="564" t="s">
        <v>145</v>
      </c>
      <c r="B79" s="571">
        <v>4905.3500000000004</v>
      </c>
      <c r="C79" s="571">
        <v>4430.24</v>
      </c>
      <c r="D79" s="82"/>
      <c r="E79" s="251"/>
      <c r="F79" s="74"/>
      <c r="G79" s="75"/>
      <c r="I79" s="76"/>
      <c r="J79" s="77"/>
    </row>
    <row r="80" spans="1:17" s="16" customFormat="1" ht="15.75" x14ac:dyDescent="0.25">
      <c r="A80" s="564" t="s">
        <v>2</v>
      </c>
      <c r="B80" s="571">
        <v>4951.4399999999996</v>
      </c>
      <c r="C80" s="571">
        <v>4679.78</v>
      </c>
      <c r="D80" s="82"/>
      <c r="E80" s="251"/>
      <c r="F80" s="74"/>
      <c r="G80" s="75"/>
      <c r="I80" s="76"/>
      <c r="J80" s="77"/>
    </row>
    <row r="81" spans="1:11" ht="15.75" x14ac:dyDescent="0.25">
      <c r="A81" s="565" t="s">
        <v>429</v>
      </c>
      <c r="B81" s="572">
        <v>5677.02</v>
      </c>
      <c r="C81" s="572">
        <v>5129.1099999999997</v>
      </c>
      <c r="D81" s="82"/>
      <c r="E81" s="253"/>
      <c r="F81" s="78"/>
      <c r="G81" s="4"/>
      <c r="H81" s="4"/>
      <c r="I81" s="79"/>
      <c r="J81" s="79"/>
    </row>
    <row r="82" spans="1:11" ht="15.75" x14ac:dyDescent="0.25">
      <c r="A82" s="564" t="s">
        <v>0</v>
      </c>
      <c r="B82" s="571">
        <v>5722.89</v>
      </c>
      <c r="C82" s="571">
        <v>5422.64</v>
      </c>
      <c r="D82" s="82"/>
      <c r="E82" s="251"/>
      <c r="F82" s="4"/>
      <c r="G82" s="80"/>
      <c r="H82" s="81"/>
      <c r="I82" s="82"/>
      <c r="J82" s="83"/>
      <c r="K82" s="70"/>
    </row>
    <row r="83" spans="1:11" s="55" customFormat="1" ht="16.5" thickBot="1" x14ac:dyDescent="0.3">
      <c r="A83" s="566" t="s">
        <v>1</v>
      </c>
      <c r="B83" s="573">
        <v>7839.77</v>
      </c>
      <c r="C83" s="573">
        <v>7625.29</v>
      </c>
      <c r="D83" s="82"/>
      <c r="E83" s="251"/>
      <c r="F83" s="84"/>
      <c r="G83" s="85"/>
      <c r="H83" s="86"/>
      <c r="I83" s="87"/>
      <c r="J83" s="88"/>
    </row>
    <row r="84" spans="1:11" x14ac:dyDescent="0.2">
      <c r="E84" s="4"/>
      <c r="F84" s="4"/>
    </row>
    <row r="85" spans="1:11" ht="29.25" customHeight="1" x14ac:dyDescent="0.2">
      <c r="A85" s="294"/>
      <c r="C85" s="295"/>
      <c r="E85" s="4"/>
      <c r="G85" s="4"/>
    </row>
    <row r="86" spans="1:11" ht="31.5" customHeight="1" x14ac:dyDescent="0.25">
      <c r="A86" s="22"/>
      <c r="B86" s="1064"/>
      <c r="C86" s="30"/>
      <c r="D86" s="4"/>
      <c r="E86" s="4"/>
      <c r="F86" s="4"/>
      <c r="G86" s="4"/>
    </row>
    <row r="87" spans="1:11" ht="15.75" x14ac:dyDescent="0.25">
      <c r="A87" s="22"/>
      <c r="B87" s="37"/>
      <c r="C87" s="37"/>
      <c r="D87" s="4"/>
      <c r="E87" s="4"/>
      <c r="F87" s="4"/>
      <c r="G87" s="4"/>
    </row>
    <row r="88" spans="1:11" ht="15.75" x14ac:dyDescent="0.25">
      <c r="A88" s="660"/>
      <c r="B88" s="37"/>
      <c r="C88" s="37"/>
      <c r="D88" s="4"/>
      <c r="E88" s="4"/>
      <c r="F88" s="4"/>
      <c r="G88" s="4"/>
    </row>
    <row r="89" spans="1:11" ht="15.75" x14ac:dyDescent="0.25">
      <c r="A89" s="22"/>
      <c r="B89" s="37"/>
      <c r="C89" s="37"/>
      <c r="D89" s="4"/>
      <c r="E89" s="4"/>
      <c r="F89" s="4"/>
      <c r="G89" s="4"/>
    </row>
    <row r="90" spans="1:11" ht="15.75" x14ac:dyDescent="0.25">
      <c r="A90" s="22"/>
      <c r="B90" s="37"/>
      <c r="C90" s="37"/>
      <c r="D90" s="4"/>
      <c r="E90" s="4"/>
      <c r="F90" s="4"/>
      <c r="G90" s="4"/>
    </row>
    <row r="91" spans="1:11" ht="15.75" x14ac:dyDescent="0.25">
      <c r="A91" s="22"/>
      <c r="B91" s="37"/>
      <c r="C91" s="37"/>
      <c r="D91" s="4"/>
      <c r="E91" s="4"/>
      <c r="F91" s="4"/>
      <c r="G91" s="4"/>
    </row>
    <row r="92" spans="1:11" ht="15.75" x14ac:dyDescent="0.25">
      <c r="A92" s="22"/>
      <c r="B92" s="37"/>
      <c r="C92" s="37"/>
      <c r="D92" s="4"/>
      <c r="E92" s="4"/>
      <c r="F92" s="4"/>
      <c r="G92" s="4"/>
    </row>
    <row r="93" spans="1:11" ht="15.75" x14ac:dyDescent="0.25">
      <c r="A93" s="1065"/>
      <c r="B93" s="37"/>
      <c r="C93" s="37"/>
      <c r="D93" s="4"/>
      <c r="E93" s="4"/>
      <c r="F93" s="4"/>
      <c r="G93" s="4"/>
    </row>
    <row r="94" spans="1:11" ht="15.75" x14ac:dyDescent="0.25">
      <c r="A94" s="22"/>
      <c r="B94" s="37"/>
      <c r="C94" s="37"/>
      <c r="D94" s="4"/>
      <c r="E94" s="4"/>
      <c r="F94" s="4"/>
      <c r="G94" s="4"/>
    </row>
    <row r="95" spans="1:11" ht="15.75" x14ac:dyDescent="0.25">
      <c r="A95" s="660"/>
      <c r="B95" s="37"/>
      <c r="C95" s="37"/>
      <c r="D95" s="4"/>
      <c r="E95" s="4"/>
      <c r="F95" s="4"/>
      <c r="G95" s="4"/>
    </row>
    <row r="96" spans="1:11" ht="15.75" x14ac:dyDescent="0.25">
      <c r="A96" s="22"/>
      <c r="B96" s="37"/>
      <c r="C96" s="37"/>
      <c r="D96" s="4"/>
      <c r="E96" s="4"/>
      <c r="F96" s="4"/>
      <c r="G96" s="4"/>
    </row>
    <row r="97" spans="1:19" ht="15.75" x14ac:dyDescent="0.25">
      <c r="A97" s="22"/>
      <c r="B97" s="37"/>
      <c r="C97" s="37"/>
      <c r="D97" s="4"/>
      <c r="E97" s="4"/>
      <c r="F97" s="4"/>
      <c r="G97" s="4"/>
    </row>
    <row r="98" spans="1:19" ht="15.75" x14ac:dyDescent="0.25">
      <c r="A98" s="22"/>
      <c r="B98" s="22"/>
      <c r="C98" s="37"/>
      <c r="D98" s="4"/>
      <c r="E98" s="4"/>
      <c r="F98" s="4"/>
      <c r="G98" s="4"/>
    </row>
    <row r="99" spans="1:19" ht="15.75" x14ac:dyDescent="0.25">
      <c r="A99" s="22"/>
      <c r="B99" s="22"/>
      <c r="C99" s="37"/>
      <c r="D99" s="4"/>
      <c r="E99" s="4"/>
      <c r="F99" s="4"/>
      <c r="G99" s="4"/>
    </row>
    <row r="100" spans="1:19" x14ac:dyDescent="0.2">
      <c r="A100" s="4"/>
      <c r="B100" s="4"/>
      <c r="C100" s="67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65" t="s">
        <v>175</v>
      </c>
      <c r="B102" s="667" t="s">
        <v>6</v>
      </c>
      <c r="C102" s="668"/>
      <c r="D102" s="669"/>
      <c r="E102" s="667" t="s">
        <v>7</v>
      </c>
      <c r="F102" s="668"/>
      <c r="G102" s="669"/>
      <c r="H102" s="662" t="s">
        <v>9</v>
      </c>
      <c r="I102" s="663"/>
      <c r="J102" s="664"/>
      <c r="K102" s="662" t="s">
        <v>8</v>
      </c>
      <c r="L102" s="663"/>
      <c r="M102" s="664"/>
      <c r="N102" s="662" t="s">
        <v>168</v>
      </c>
      <c r="O102" s="663"/>
      <c r="P102" s="664"/>
      <c r="Q102" s="662" t="s">
        <v>169</v>
      </c>
      <c r="R102" s="663"/>
      <c r="S102" s="664"/>
    </row>
    <row r="103" spans="1:19" ht="16.5" customHeight="1" thickBot="1" x14ac:dyDescent="0.3">
      <c r="A103" s="666"/>
      <c r="B103" s="574">
        <v>2012</v>
      </c>
      <c r="C103" s="575">
        <v>2013</v>
      </c>
      <c r="D103" s="576">
        <v>2014</v>
      </c>
      <c r="E103" s="574">
        <v>2012</v>
      </c>
      <c r="F103" s="575">
        <v>2013</v>
      </c>
      <c r="G103" s="576">
        <v>2014</v>
      </c>
      <c r="H103" s="574">
        <v>2012</v>
      </c>
      <c r="I103" s="575">
        <v>2013</v>
      </c>
      <c r="J103" s="576">
        <v>2014</v>
      </c>
      <c r="K103" s="574">
        <v>2012</v>
      </c>
      <c r="L103" s="575">
        <v>2013</v>
      </c>
      <c r="M103" s="576">
        <v>2014</v>
      </c>
      <c r="N103" s="574">
        <v>2012</v>
      </c>
      <c r="O103" s="575">
        <v>2013</v>
      </c>
      <c r="P103" s="576">
        <v>2014</v>
      </c>
      <c r="Q103" s="574">
        <v>2012</v>
      </c>
      <c r="R103" s="575">
        <v>2013</v>
      </c>
      <c r="S103" s="576">
        <v>2014</v>
      </c>
    </row>
    <row r="104" spans="1:19" ht="16.5" x14ac:dyDescent="0.25">
      <c r="A104" s="577" t="s">
        <v>10</v>
      </c>
      <c r="B104" s="578">
        <v>8043</v>
      </c>
      <c r="C104" s="579">
        <v>8048.7713636363642</v>
      </c>
      <c r="D104" s="580">
        <v>7294.3281818181822</v>
      </c>
      <c r="E104" s="581">
        <v>19818.21</v>
      </c>
      <c r="F104" s="580">
        <v>17459.886363636364</v>
      </c>
      <c r="G104" s="582">
        <v>14076.37</v>
      </c>
      <c r="H104" s="578">
        <v>1506.24</v>
      </c>
      <c r="I104" s="579">
        <v>1636.57</v>
      </c>
      <c r="J104" s="580">
        <v>1423.18</v>
      </c>
      <c r="K104" s="583">
        <v>659.14</v>
      </c>
      <c r="L104" s="584">
        <v>712.36</v>
      </c>
      <c r="M104" s="580">
        <v>734.14</v>
      </c>
      <c r="N104" s="583">
        <v>1656.12</v>
      </c>
      <c r="O104" s="584">
        <v>1669.91</v>
      </c>
      <c r="P104" s="580">
        <v>1244.8</v>
      </c>
      <c r="Q104" s="583">
        <v>30.77</v>
      </c>
      <c r="R104" s="584">
        <v>31.06</v>
      </c>
      <c r="S104" s="580">
        <v>19.91</v>
      </c>
    </row>
    <row r="105" spans="1:19" ht="16.5" x14ac:dyDescent="0.25">
      <c r="A105" s="585" t="s">
        <v>11</v>
      </c>
      <c r="B105" s="586">
        <v>8422.0300000000007</v>
      </c>
      <c r="C105" s="587">
        <v>8070.02</v>
      </c>
      <c r="D105" s="588">
        <v>7151.58</v>
      </c>
      <c r="E105" s="589">
        <v>20461.55</v>
      </c>
      <c r="F105" s="588">
        <v>17728.625</v>
      </c>
      <c r="G105" s="590">
        <v>14191.63</v>
      </c>
      <c r="H105" s="586">
        <v>1657.86</v>
      </c>
      <c r="I105" s="587">
        <v>1673.75</v>
      </c>
      <c r="J105" s="588">
        <v>1410.5</v>
      </c>
      <c r="K105" s="591">
        <v>703.05</v>
      </c>
      <c r="L105" s="592">
        <v>751.93</v>
      </c>
      <c r="M105" s="588">
        <v>728.55</v>
      </c>
      <c r="N105" s="591">
        <v>1742.62</v>
      </c>
      <c r="O105" s="592">
        <v>1627.59</v>
      </c>
      <c r="P105" s="588">
        <v>1300.98</v>
      </c>
      <c r="Q105" s="591">
        <v>34.14</v>
      </c>
      <c r="R105" s="592">
        <v>30.33</v>
      </c>
      <c r="S105" s="588">
        <v>20.83</v>
      </c>
    </row>
    <row r="106" spans="1:19" ht="16.5" x14ac:dyDescent="0.25">
      <c r="A106" s="585" t="s">
        <v>12</v>
      </c>
      <c r="B106" s="586">
        <v>8456.5499999999993</v>
      </c>
      <c r="C106" s="587">
        <v>7662.24</v>
      </c>
      <c r="D106" s="588">
        <v>6667.56</v>
      </c>
      <c r="E106" s="589">
        <v>18705.57</v>
      </c>
      <c r="F106" s="588">
        <v>16725.13</v>
      </c>
      <c r="G106" s="590">
        <v>15656.79</v>
      </c>
      <c r="H106" s="586">
        <v>1655.41</v>
      </c>
      <c r="I106" s="587">
        <v>1583.3</v>
      </c>
      <c r="J106" s="588">
        <v>1451.62</v>
      </c>
      <c r="K106" s="591">
        <v>684.36</v>
      </c>
      <c r="L106" s="592">
        <v>756.65</v>
      </c>
      <c r="M106" s="588">
        <v>773.07</v>
      </c>
      <c r="N106" s="591">
        <v>1673.77</v>
      </c>
      <c r="O106" s="592">
        <v>1592.86</v>
      </c>
      <c r="P106" s="588">
        <v>1336.08</v>
      </c>
      <c r="Q106" s="591">
        <v>32.950000000000003</v>
      </c>
      <c r="R106" s="592">
        <v>28.8</v>
      </c>
      <c r="S106" s="588">
        <v>20.74</v>
      </c>
    </row>
    <row r="107" spans="1:19" ht="16.5" x14ac:dyDescent="0.25">
      <c r="A107" s="585" t="s">
        <v>13</v>
      </c>
      <c r="B107" s="586">
        <v>8258.8807894736838</v>
      </c>
      <c r="C107" s="587">
        <v>7202.97</v>
      </c>
      <c r="D107" s="588">
        <v>6670.24</v>
      </c>
      <c r="E107" s="589">
        <v>17894.079210526317</v>
      </c>
      <c r="F107" s="588">
        <v>15631.55</v>
      </c>
      <c r="G107" s="590">
        <v>17370.75</v>
      </c>
      <c r="H107" s="586">
        <v>1584.89</v>
      </c>
      <c r="I107" s="587">
        <v>1489.12</v>
      </c>
      <c r="J107" s="588">
        <v>1431.5</v>
      </c>
      <c r="K107" s="591">
        <v>655.58</v>
      </c>
      <c r="L107" s="592">
        <v>703.05</v>
      </c>
      <c r="M107" s="588">
        <v>792.33</v>
      </c>
      <c r="N107" s="591">
        <v>1650.07</v>
      </c>
      <c r="O107" s="592">
        <v>1485.08</v>
      </c>
      <c r="P107" s="588">
        <v>1299</v>
      </c>
      <c r="Q107" s="591">
        <v>31.55</v>
      </c>
      <c r="R107" s="592">
        <v>25.2</v>
      </c>
      <c r="S107" s="588">
        <v>19.71</v>
      </c>
    </row>
    <row r="108" spans="1:19" ht="16.5" x14ac:dyDescent="0.25">
      <c r="A108" s="585" t="s">
        <v>14</v>
      </c>
      <c r="B108" s="586">
        <v>7919.2859090909096</v>
      </c>
      <c r="C108" s="587">
        <v>7228.62</v>
      </c>
      <c r="D108" s="588">
        <v>6883.15</v>
      </c>
      <c r="E108" s="589">
        <v>17017.385000000002</v>
      </c>
      <c r="F108" s="588">
        <v>14947.98</v>
      </c>
      <c r="G108" s="590">
        <v>19434.38</v>
      </c>
      <c r="H108" s="586">
        <v>1468</v>
      </c>
      <c r="I108" s="587">
        <v>1474.9</v>
      </c>
      <c r="J108" s="588">
        <v>1455.89</v>
      </c>
      <c r="K108" s="591">
        <v>618.04999999999995</v>
      </c>
      <c r="L108" s="592">
        <v>720.19</v>
      </c>
      <c r="M108" s="588">
        <v>821.05</v>
      </c>
      <c r="N108" s="591">
        <v>1585.5</v>
      </c>
      <c r="O108" s="592">
        <v>1413.87</v>
      </c>
      <c r="P108" s="588">
        <v>1286.69</v>
      </c>
      <c r="Q108" s="591">
        <v>28.67</v>
      </c>
      <c r="R108" s="592">
        <v>23.01</v>
      </c>
      <c r="S108" s="588">
        <v>19.36</v>
      </c>
    </row>
    <row r="109" spans="1:19" ht="16.5" x14ac:dyDescent="0.25">
      <c r="A109" s="585" t="s">
        <v>15</v>
      </c>
      <c r="B109" s="593">
        <v>7419.7876315789472</v>
      </c>
      <c r="C109" s="587">
        <v>7003.7150000000001</v>
      </c>
      <c r="D109" s="588">
        <v>6805.8</v>
      </c>
      <c r="E109" s="594">
        <v>16535.790263157895</v>
      </c>
      <c r="F109" s="588">
        <v>14266.875</v>
      </c>
      <c r="G109" s="590">
        <v>18568.22</v>
      </c>
      <c r="H109" s="593">
        <v>1447.74</v>
      </c>
      <c r="I109" s="587">
        <v>1430.23</v>
      </c>
      <c r="J109" s="588">
        <v>1452.57</v>
      </c>
      <c r="K109" s="595">
        <v>613.11</v>
      </c>
      <c r="L109" s="592">
        <v>713.68</v>
      </c>
      <c r="M109" s="588">
        <v>832.19</v>
      </c>
      <c r="N109" s="595">
        <v>1596.7</v>
      </c>
      <c r="O109" s="592">
        <v>1342.36</v>
      </c>
      <c r="P109" s="588">
        <v>1279.0999999999999</v>
      </c>
      <c r="Q109" s="595">
        <v>28.05</v>
      </c>
      <c r="R109" s="592">
        <v>21.11</v>
      </c>
      <c r="S109" s="588">
        <v>19.79</v>
      </c>
    </row>
    <row r="110" spans="1:19" ht="16.5" x14ac:dyDescent="0.25">
      <c r="A110" s="585" t="s">
        <v>119</v>
      </c>
      <c r="B110" s="593">
        <v>7588.7</v>
      </c>
      <c r="C110" s="587">
        <v>6892.5091304347825</v>
      </c>
      <c r="D110" s="588">
        <v>7104.02</v>
      </c>
      <c r="E110" s="594">
        <v>16155.1</v>
      </c>
      <c r="F110" s="588">
        <v>13702.174999999999</v>
      </c>
      <c r="G110" s="590">
        <v>19046.737391304348</v>
      </c>
      <c r="H110" s="593">
        <v>1425.8</v>
      </c>
      <c r="I110" s="587">
        <v>1401.48</v>
      </c>
      <c r="J110" s="588">
        <v>1492.48</v>
      </c>
      <c r="K110" s="595">
        <v>579.5</v>
      </c>
      <c r="L110" s="592">
        <v>718.02</v>
      </c>
      <c r="M110" s="588">
        <v>871.36</v>
      </c>
      <c r="N110" s="595">
        <v>1593.9</v>
      </c>
      <c r="O110" s="592">
        <v>1286.72</v>
      </c>
      <c r="P110" s="588">
        <v>1311.11</v>
      </c>
      <c r="Q110" s="595">
        <v>27.4</v>
      </c>
      <c r="R110" s="592">
        <v>19.71</v>
      </c>
      <c r="S110" s="588">
        <v>20.93</v>
      </c>
    </row>
    <row r="111" spans="1:19" ht="16.5" x14ac:dyDescent="0.25">
      <c r="A111" s="487" t="s">
        <v>127</v>
      </c>
      <c r="B111" s="596">
        <v>7491.9</v>
      </c>
      <c r="C111" s="587">
        <v>7181.88</v>
      </c>
      <c r="D111" s="588">
        <v>7000.1750000000002</v>
      </c>
      <c r="E111" s="597">
        <v>15653.638636363636</v>
      </c>
      <c r="F111" s="588">
        <v>14278.22</v>
      </c>
      <c r="G111" s="590">
        <v>18572.375</v>
      </c>
      <c r="H111" s="596">
        <v>1449.4</v>
      </c>
      <c r="I111" s="587">
        <v>1494.1</v>
      </c>
      <c r="J111" s="588">
        <v>1447.64</v>
      </c>
      <c r="K111" s="598">
        <v>600.20000000000005</v>
      </c>
      <c r="L111" s="592">
        <v>740.57</v>
      </c>
      <c r="M111" s="588">
        <v>875.32</v>
      </c>
      <c r="N111" s="598">
        <v>1626</v>
      </c>
      <c r="O111" s="592">
        <v>1347.1</v>
      </c>
      <c r="P111" s="588">
        <v>1295.94</v>
      </c>
      <c r="Q111" s="598">
        <v>28.7</v>
      </c>
      <c r="R111" s="592">
        <v>21.84</v>
      </c>
      <c r="S111" s="588">
        <v>19.8</v>
      </c>
    </row>
    <row r="112" spans="1:19" ht="16.5" x14ac:dyDescent="0.25">
      <c r="A112" s="487" t="s">
        <v>133</v>
      </c>
      <c r="B112" s="596">
        <v>8068</v>
      </c>
      <c r="C112" s="587">
        <v>7161.11</v>
      </c>
      <c r="D112" s="588">
        <v>6871.8286363636362</v>
      </c>
      <c r="E112" s="597">
        <v>17213</v>
      </c>
      <c r="F112" s="588">
        <v>13776.19</v>
      </c>
      <c r="G112" s="590">
        <v>18075.8</v>
      </c>
      <c r="H112" s="596">
        <v>1623.7</v>
      </c>
      <c r="I112" s="587">
        <v>1456.86</v>
      </c>
      <c r="J112" s="588">
        <v>1362.29</v>
      </c>
      <c r="K112" s="598">
        <v>657.9</v>
      </c>
      <c r="L112" s="592">
        <v>709.14</v>
      </c>
      <c r="M112" s="588">
        <v>841.88</v>
      </c>
      <c r="N112" s="598">
        <v>1744.5</v>
      </c>
      <c r="O112" s="592">
        <v>1348.8</v>
      </c>
      <c r="P112" s="588">
        <v>1239.75</v>
      </c>
      <c r="Q112" s="598">
        <v>33.6</v>
      </c>
      <c r="R112" s="592">
        <v>22.56</v>
      </c>
      <c r="S112" s="588">
        <v>18.48</v>
      </c>
    </row>
    <row r="113" spans="1:19" ht="16.5" x14ac:dyDescent="0.25">
      <c r="A113" s="487" t="s">
        <v>134</v>
      </c>
      <c r="B113" s="596">
        <v>8069.08</v>
      </c>
      <c r="C113" s="587">
        <v>7188.38</v>
      </c>
      <c r="D113" s="588">
        <v>6738.7278260869571</v>
      </c>
      <c r="E113" s="597">
        <v>17242.169999999998</v>
      </c>
      <c r="F113" s="588">
        <v>14066.41</v>
      </c>
      <c r="G113" s="590">
        <v>15765.327391304349</v>
      </c>
      <c r="H113" s="596">
        <v>1635.83</v>
      </c>
      <c r="I113" s="587">
        <v>1413.48</v>
      </c>
      <c r="J113" s="588">
        <v>1259.3399999999999</v>
      </c>
      <c r="K113" s="598">
        <v>633.37</v>
      </c>
      <c r="L113" s="592">
        <v>724.61</v>
      </c>
      <c r="M113" s="588">
        <v>778.24</v>
      </c>
      <c r="N113" s="598">
        <v>1747.01</v>
      </c>
      <c r="O113" s="592">
        <v>1316.18</v>
      </c>
      <c r="P113" s="588">
        <v>1221.27</v>
      </c>
      <c r="Q113" s="598">
        <v>33.19</v>
      </c>
      <c r="R113" s="592">
        <v>21.92</v>
      </c>
      <c r="S113" s="588">
        <v>17.170000000000002</v>
      </c>
    </row>
    <row r="114" spans="1:19" ht="16.5" x14ac:dyDescent="0.25">
      <c r="A114" s="487" t="s">
        <v>139</v>
      </c>
      <c r="B114" s="596">
        <v>7693.92</v>
      </c>
      <c r="C114" s="587">
        <v>7066.06</v>
      </c>
      <c r="D114" s="588">
        <v>6700.67</v>
      </c>
      <c r="E114" s="597">
        <v>16293.18</v>
      </c>
      <c r="F114" s="588">
        <v>13725.12</v>
      </c>
      <c r="G114" s="590">
        <v>15702.375</v>
      </c>
      <c r="H114" s="596">
        <v>1576.36</v>
      </c>
      <c r="I114" s="587">
        <v>1420.19</v>
      </c>
      <c r="J114" s="588">
        <v>1208.8499999999999</v>
      </c>
      <c r="K114" s="598">
        <v>636.5</v>
      </c>
      <c r="L114" s="592">
        <v>733.36</v>
      </c>
      <c r="M114" s="588">
        <v>780.75</v>
      </c>
      <c r="N114" s="598">
        <v>1721.13</v>
      </c>
      <c r="O114" s="592">
        <v>1276.45</v>
      </c>
      <c r="P114" s="588">
        <v>1176.3</v>
      </c>
      <c r="Q114" s="598">
        <v>32.770000000000003</v>
      </c>
      <c r="R114" s="592">
        <v>20.77</v>
      </c>
      <c r="S114" s="588">
        <v>15.97</v>
      </c>
    </row>
    <row r="115" spans="1:19" ht="17.25" thickBot="1" x14ac:dyDescent="0.3">
      <c r="A115" s="599" t="s">
        <v>140</v>
      </c>
      <c r="B115" s="600">
        <v>7962.09</v>
      </c>
      <c r="C115" s="601">
        <v>7202.5499999999993</v>
      </c>
      <c r="D115" s="602"/>
      <c r="E115" s="603">
        <v>17403.95</v>
      </c>
      <c r="F115" s="602">
        <v>13911.125</v>
      </c>
      <c r="G115" s="604"/>
      <c r="H115" s="600">
        <v>1585.42</v>
      </c>
      <c r="I115" s="601">
        <v>1357.1</v>
      </c>
      <c r="J115" s="602"/>
      <c r="K115" s="605">
        <v>691.32</v>
      </c>
      <c r="L115" s="606">
        <v>718.2</v>
      </c>
      <c r="M115" s="602"/>
      <c r="N115" s="605">
        <v>1658.87</v>
      </c>
      <c r="O115" s="606">
        <v>1222.76</v>
      </c>
      <c r="P115" s="602"/>
      <c r="Q115" s="605">
        <v>31.96</v>
      </c>
      <c r="R115" s="606">
        <v>19.61</v>
      </c>
      <c r="S115" s="602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mergeCells count="13">
    <mergeCell ref="A102:A103"/>
    <mergeCell ref="B102:D102"/>
    <mergeCell ref="E102:G102"/>
    <mergeCell ref="J50:K50"/>
    <mergeCell ref="L50:M50"/>
    <mergeCell ref="AZ11:BC11"/>
    <mergeCell ref="B44:C44"/>
    <mergeCell ref="B33:C33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6:P55"/>
  <sheetViews>
    <sheetView view="pageBreakPreview" topLeftCell="A25" zoomScale="130" zoomScaleNormal="80" zoomScaleSheetLayoutView="130" workbookViewId="0">
      <selection activeCell="L55" sqref="L55:N55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13" width="7.7109375" style="12" customWidth="1"/>
    <col min="14" max="14" width="10.28515625" style="12" customWidth="1"/>
    <col min="15" max="15" width="9.140625" style="12"/>
    <col min="16" max="16" width="13" style="12" bestFit="1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9.140625" style="12"/>
    <col min="272" max="272" width="13" style="12" bestFit="1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9.140625" style="12"/>
    <col min="528" max="528" width="13" style="12" bestFit="1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9.140625" style="12"/>
    <col min="784" max="784" width="13" style="12" bestFit="1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9.140625" style="12"/>
    <col min="1040" max="1040" width="13" style="12" bestFit="1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9.140625" style="12"/>
    <col min="1296" max="1296" width="13" style="12" bestFit="1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9.140625" style="12"/>
    <col min="1552" max="1552" width="13" style="12" bestFit="1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9.140625" style="12"/>
    <col min="1808" max="1808" width="13" style="12" bestFit="1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9.140625" style="12"/>
    <col min="2064" max="2064" width="13" style="12" bestFit="1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9.140625" style="12"/>
    <col min="2320" max="2320" width="13" style="12" bestFit="1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9.140625" style="12"/>
    <col min="2576" max="2576" width="13" style="12" bestFit="1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9.140625" style="12"/>
    <col min="2832" max="2832" width="13" style="12" bestFit="1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9.140625" style="12"/>
    <col min="3088" max="3088" width="13" style="12" bestFit="1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9.140625" style="12"/>
    <col min="3344" max="3344" width="13" style="12" bestFit="1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9.140625" style="12"/>
    <col min="3600" max="3600" width="13" style="12" bestFit="1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9.140625" style="12"/>
    <col min="3856" max="3856" width="13" style="12" bestFit="1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9.140625" style="12"/>
    <col min="4112" max="4112" width="13" style="12" bestFit="1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9.140625" style="12"/>
    <col min="4368" max="4368" width="13" style="12" bestFit="1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9.140625" style="12"/>
    <col min="4624" max="4624" width="13" style="12" bestFit="1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9.140625" style="12"/>
    <col min="4880" max="4880" width="13" style="12" bestFit="1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9.140625" style="12"/>
    <col min="5136" max="5136" width="13" style="12" bestFit="1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9.140625" style="12"/>
    <col min="5392" max="5392" width="13" style="12" bestFit="1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9.140625" style="12"/>
    <col min="5648" max="5648" width="13" style="12" bestFit="1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9.140625" style="12"/>
    <col min="5904" max="5904" width="13" style="12" bestFit="1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9.140625" style="12"/>
    <col min="6160" max="6160" width="13" style="12" bestFit="1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9.140625" style="12"/>
    <col min="6416" max="6416" width="13" style="12" bestFit="1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9.140625" style="12"/>
    <col min="6672" max="6672" width="13" style="12" bestFit="1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9.140625" style="12"/>
    <col min="6928" max="6928" width="13" style="12" bestFit="1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9.140625" style="12"/>
    <col min="7184" max="7184" width="13" style="12" bestFit="1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9.140625" style="12"/>
    <col min="7440" max="7440" width="13" style="12" bestFit="1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9.140625" style="12"/>
    <col min="7696" max="7696" width="13" style="12" bestFit="1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9.140625" style="12"/>
    <col min="7952" max="7952" width="13" style="12" bestFit="1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9.140625" style="12"/>
    <col min="8208" max="8208" width="13" style="12" bestFit="1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9.140625" style="12"/>
    <col min="8464" max="8464" width="13" style="12" bestFit="1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9.140625" style="12"/>
    <col min="8720" max="8720" width="13" style="12" bestFit="1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9.140625" style="12"/>
    <col min="8976" max="8976" width="13" style="12" bestFit="1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9.140625" style="12"/>
    <col min="9232" max="9232" width="13" style="12" bestFit="1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9.140625" style="12"/>
    <col min="9488" max="9488" width="13" style="12" bestFit="1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9.140625" style="12"/>
    <col min="9744" max="9744" width="13" style="12" bestFit="1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9.140625" style="12"/>
    <col min="10000" max="10000" width="13" style="12" bestFit="1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9.140625" style="12"/>
    <col min="10256" max="10256" width="13" style="12" bestFit="1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9.140625" style="12"/>
    <col min="10512" max="10512" width="13" style="12" bestFit="1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9.140625" style="12"/>
    <col min="10768" max="10768" width="13" style="12" bestFit="1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9.140625" style="12"/>
    <col min="11024" max="11024" width="13" style="12" bestFit="1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9.140625" style="12"/>
    <col min="11280" max="11280" width="13" style="12" bestFit="1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9.140625" style="12"/>
    <col min="11536" max="11536" width="13" style="12" bestFit="1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9.140625" style="12"/>
    <col min="11792" max="11792" width="13" style="12" bestFit="1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9.140625" style="12"/>
    <col min="12048" max="12048" width="13" style="12" bestFit="1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9.140625" style="12"/>
    <col min="12304" max="12304" width="13" style="12" bestFit="1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9.140625" style="12"/>
    <col min="12560" max="12560" width="13" style="12" bestFit="1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9.140625" style="12"/>
    <col min="12816" max="12816" width="13" style="12" bestFit="1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9.140625" style="12"/>
    <col min="13072" max="13072" width="13" style="12" bestFit="1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9.140625" style="12"/>
    <col min="13328" max="13328" width="13" style="12" bestFit="1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9.140625" style="12"/>
    <col min="13584" max="13584" width="13" style="12" bestFit="1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9.140625" style="12"/>
    <col min="13840" max="13840" width="13" style="12" bestFit="1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9.140625" style="12"/>
    <col min="14096" max="14096" width="13" style="12" bestFit="1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9.140625" style="12"/>
    <col min="14352" max="14352" width="13" style="12" bestFit="1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9.140625" style="12"/>
    <col min="14608" max="14608" width="13" style="12" bestFit="1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9.140625" style="12"/>
    <col min="14864" max="14864" width="13" style="12" bestFit="1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9.140625" style="12"/>
    <col min="15120" max="15120" width="13" style="12" bestFit="1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9.140625" style="12"/>
    <col min="15376" max="15376" width="13" style="12" bestFit="1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9.140625" style="12"/>
    <col min="15632" max="15632" width="13" style="12" bestFit="1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9.140625" style="12"/>
    <col min="15888" max="15888" width="13" style="12" bestFit="1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9.140625" style="12"/>
    <col min="16144" max="16144" width="13" style="12" bestFit="1" customWidth="1"/>
    <col min="16145" max="16384" width="9.140625" style="12"/>
  </cols>
  <sheetData>
    <row r="26" spans="1:14" ht="15" thickBot="1" x14ac:dyDescent="0.25">
      <c r="A26" s="841" t="s">
        <v>307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</row>
    <row r="27" spans="1:14" ht="12.75" customHeight="1" x14ac:dyDescent="0.2">
      <c r="A27" s="842" t="s">
        <v>136</v>
      </c>
      <c r="B27" s="843"/>
      <c r="C27" s="846">
        <v>2009</v>
      </c>
      <c r="D27" s="848">
        <v>2010</v>
      </c>
      <c r="E27" s="848">
        <v>2011</v>
      </c>
      <c r="F27" s="850">
        <v>2012</v>
      </c>
      <c r="G27" s="852">
        <v>2013</v>
      </c>
      <c r="H27" s="854">
        <v>2014</v>
      </c>
      <c r="I27" s="855"/>
      <c r="J27" s="855"/>
      <c r="K27" s="855"/>
      <c r="L27" s="855"/>
      <c r="M27" s="855"/>
      <c r="N27" s="856" t="s">
        <v>582</v>
      </c>
    </row>
    <row r="28" spans="1:14" ht="13.5" thickBot="1" x14ac:dyDescent="0.25">
      <c r="A28" s="844"/>
      <c r="B28" s="845"/>
      <c r="C28" s="847"/>
      <c r="D28" s="849"/>
      <c r="E28" s="849"/>
      <c r="F28" s="851"/>
      <c r="G28" s="853"/>
      <c r="H28" s="260" t="s">
        <v>3</v>
      </c>
      <c r="I28" s="261" t="s">
        <v>4</v>
      </c>
      <c r="J28" s="261" t="s">
        <v>12</v>
      </c>
      <c r="K28" s="261" t="s">
        <v>5</v>
      </c>
      <c r="L28" s="261" t="s">
        <v>14</v>
      </c>
      <c r="M28" s="261" t="s">
        <v>15</v>
      </c>
      <c r="N28" s="857"/>
    </row>
    <row r="29" spans="1:14" ht="12.75" customHeight="1" x14ac:dyDescent="0.2">
      <c r="A29" s="881" t="s">
        <v>158</v>
      </c>
      <c r="B29" s="882"/>
      <c r="C29" s="866">
        <v>107.7</v>
      </c>
      <c r="D29" s="866">
        <v>107.9</v>
      </c>
      <c r="E29" s="887">
        <v>106.1</v>
      </c>
      <c r="F29" s="890">
        <v>106.8</v>
      </c>
      <c r="G29" s="893">
        <v>104.8</v>
      </c>
      <c r="H29" s="256">
        <v>100.4</v>
      </c>
      <c r="I29" s="264">
        <v>100.6</v>
      </c>
      <c r="J29" s="264">
        <v>100.8</v>
      </c>
      <c r="K29" s="264">
        <v>100.7</v>
      </c>
      <c r="L29" s="264">
        <v>100.9</v>
      </c>
      <c r="M29" s="264">
        <v>100.2</v>
      </c>
      <c r="N29" s="858">
        <v>106.7</v>
      </c>
    </row>
    <row r="30" spans="1:14" ht="12.75" customHeight="1" x14ac:dyDescent="0.2">
      <c r="A30" s="883"/>
      <c r="B30" s="884"/>
      <c r="C30" s="867"/>
      <c r="D30" s="867"/>
      <c r="E30" s="888"/>
      <c r="F30" s="891"/>
      <c r="G30" s="858"/>
      <c r="H30" s="257" t="s">
        <v>119</v>
      </c>
      <c r="I30" s="262" t="s">
        <v>128</v>
      </c>
      <c r="J30" s="262" t="s">
        <v>129</v>
      </c>
      <c r="K30" s="262" t="s">
        <v>130</v>
      </c>
      <c r="L30" s="262" t="s">
        <v>131</v>
      </c>
      <c r="M30" s="262" t="s">
        <v>132</v>
      </c>
      <c r="N30" s="858"/>
    </row>
    <row r="31" spans="1:14" ht="12.75" customHeight="1" thickBot="1" x14ac:dyDescent="0.25">
      <c r="A31" s="885"/>
      <c r="B31" s="886"/>
      <c r="C31" s="868"/>
      <c r="D31" s="868"/>
      <c r="E31" s="889"/>
      <c r="F31" s="892"/>
      <c r="G31" s="859"/>
      <c r="H31" s="612">
        <v>100.4</v>
      </c>
      <c r="I31" s="263">
        <v>100.6</v>
      </c>
      <c r="J31" s="263">
        <v>100.5</v>
      </c>
      <c r="K31" s="263">
        <v>100.7</v>
      </c>
      <c r="L31" s="263">
        <v>100.7</v>
      </c>
      <c r="M31" s="263"/>
      <c r="N31" s="859"/>
    </row>
    <row r="32" spans="1:14" ht="12.75" customHeight="1" x14ac:dyDescent="0.2">
      <c r="A32" s="860" t="s">
        <v>137</v>
      </c>
      <c r="B32" s="861"/>
      <c r="C32" s="866">
        <v>107.4</v>
      </c>
      <c r="D32" s="866">
        <v>107.5</v>
      </c>
      <c r="E32" s="869">
        <v>105.9</v>
      </c>
      <c r="F32" s="872">
        <v>106.9</v>
      </c>
      <c r="G32" s="875">
        <v>104.7</v>
      </c>
      <c r="H32" s="257" t="s">
        <v>3</v>
      </c>
      <c r="I32" s="262" t="s">
        <v>4</v>
      </c>
      <c r="J32" s="262" t="s">
        <v>12</v>
      </c>
      <c r="K32" s="262" t="s">
        <v>5</v>
      </c>
      <c r="L32" s="262" t="s">
        <v>14</v>
      </c>
      <c r="M32" s="262" t="s">
        <v>15</v>
      </c>
      <c r="N32" s="878">
        <v>107.4</v>
      </c>
    </row>
    <row r="33" spans="1:16" ht="12.75" customHeight="1" x14ac:dyDescent="0.2">
      <c r="A33" s="862"/>
      <c r="B33" s="863"/>
      <c r="C33" s="867"/>
      <c r="D33" s="867"/>
      <c r="E33" s="870"/>
      <c r="F33" s="873"/>
      <c r="G33" s="876"/>
      <c r="H33" s="256">
        <v>100.5</v>
      </c>
      <c r="I33" s="264">
        <v>100.7</v>
      </c>
      <c r="J33" s="264">
        <v>101.1</v>
      </c>
      <c r="K33" s="264">
        <v>100.6</v>
      </c>
      <c r="L33" s="264">
        <v>101.1</v>
      </c>
      <c r="M33" s="264">
        <v>100.1</v>
      </c>
      <c r="N33" s="879"/>
    </row>
    <row r="34" spans="1:16" ht="12.75" customHeight="1" x14ac:dyDescent="0.2">
      <c r="A34" s="862"/>
      <c r="B34" s="863"/>
      <c r="C34" s="867"/>
      <c r="D34" s="867"/>
      <c r="E34" s="870"/>
      <c r="F34" s="873"/>
      <c r="G34" s="876"/>
      <c r="H34" s="257" t="s">
        <v>119</v>
      </c>
      <c r="I34" s="262" t="s">
        <v>128</v>
      </c>
      <c r="J34" s="262" t="s">
        <v>129</v>
      </c>
      <c r="K34" s="262" t="s">
        <v>130</v>
      </c>
      <c r="L34" s="262" t="s">
        <v>131</v>
      </c>
      <c r="M34" s="262" t="s">
        <v>132</v>
      </c>
      <c r="N34" s="879"/>
    </row>
    <row r="35" spans="1:16" ht="12.75" customHeight="1" thickBot="1" x14ac:dyDescent="0.25">
      <c r="A35" s="864"/>
      <c r="B35" s="865"/>
      <c r="C35" s="868"/>
      <c r="D35" s="868"/>
      <c r="E35" s="871"/>
      <c r="F35" s="874"/>
      <c r="G35" s="877"/>
      <c r="H35" s="258">
        <v>100.5</v>
      </c>
      <c r="I35" s="613">
        <v>100.4</v>
      </c>
      <c r="J35" s="613">
        <v>100.7</v>
      </c>
      <c r="K35" s="613">
        <v>100.7</v>
      </c>
      <c r="L35" s="613">
        <v>100.8</v>
      </c>
      <c r="M35" s="613"/>
      <c r="N35" s="880"/>
    </row>
    <row r="36" spans="1:16" ht="12.75" customHeight="1" x14ac:dyDescent="0.2">
      <c r="A36" s="860" t="s">
        <v>135</v>
      </c>
      <c r="B36" s="861"/>
      <c r="C36" s="866">
        <v>108.6</v>
      </c>
      <c r="D36" s="866">
        <v>109.1</v>
      </c>
      <c r="E36" s="869">
        <v>106.6</v>
      </c>
      <c r="F36" s="872">
        <v>106.8</v>
      </c>
      <c r="G36" s="875">
        <v>105.2</v>
      </c>
      <c r="H36" s="259" t="s">
        <v>3</v>
      </c>
      <c r="I36" s="266" t="s">
        <v>4</v>
      </c>
      <c r="J36" s="266" t="s">
        <v>12</v>
      </c>
      <c r="K36" s="266" t="s">
        <v>5</v>
      </c>
      <c r="L36" s="266" t="s">
        <v>14</v>
      </c>
      <c r="M36" s="266" t="s">
        <v>15</v>
      </c>
      <c r="N36" s="878">
        <v>105</v>
      </c>
    </row>
    <row r="37" spans="1:16" ht="12.75" customHeight="1" x14ac:dyDescent="0.2">
      <c r="A37" s="862"/>
      <c r="B37" s="863"/>
      <c r="C37" s="867"/>
      <c r="D37" s="867"/>
      <c r="E37" s="870"/>
      <c r="F37" s="873"/>
      <c r="G37" s="876"/>
      <c r="H37" s="256">
        <v>100.3</v>
      </c>
      <c r="I37" s="264">
        <v>100.4</v>
      </c>
      <c r="J37" s="264">
        <v>100.2</v>
      </c>
      <c r="K37" s="264">
        <v>100.9</v>
      </c>
      <c r="L37" s="264">
        <v>100.1</v>
      </c>
      <c r="M37" s="264">
        <v>100.4</v>
      </c>
      <c r="N37" s="879"/>
    </row>
    <row r="38" spans="1:16" ht="12.75" customHeight="1" x14ac:dyDescent="0.2">
      <c r="A38" s="862"/>
      <c r="B38" s="863"/>
      <c r="C38" s="867"/>
      <c r="D38" s="867"/>
      <c r="E38" s="870"/>
      <c r="F38" s="873"/>
      <c r="G38" s="876"/>
      <c r="H38" s="257" t="s">
        <v>119</v>
      </c>
      <c r="I38" s="262" t="s">
        <v>128</v>
      </c>
      <c r="J38" s="262" t="s">
        <v>129</v>
      </c>
      <c r="K38" s="262" t="s">
        <v>130</v>
      </c>
      <c r="L38" s="262" t="s">
        <v>131</v>
      </c>
      <c r="M38" s="262" t="s">
        <v>132</v>
      </c>
      <c r="N38" s="879"/>
    </row>
    <row r="39" spans="1:16" ht="12.75" customHeight="1" thickBot="1" x14ac:dyDescent="0.25">
      <c r="A39" s="864"/>
      <c r="B39" s="865"/>
      <c r="C39" s="868"/>
      <c r="D39" s="868"/>
      <c r="E39" s="871"/>
      <c r="F39" s="874"/>
      <c r="G39" s="877"/>
      <c r="H39" s="258">
        <v>100.4</v>
      </c>
      <c r="I39" s="613">
        <v>101.1</v>
      </c>
      <c r="J39" s="613">
        <v>100.1</v>
      </c>
      <c r="K39" s="613">
        <v>100.7</v>
      </c>
      <c r="L39" s="613">
        <v>100.2</v>
      </c>
      <c r="M39" s="265"/>
      <c r="N39" s="894"/>
    </row>
    <row r="40" spans="1:16" ht="17.25" customHeight="1" thickBot="1" x14ac:dyDescent="0.25">
      <c r="A40" s="841" t="s">
        <v>584</v>
      </c>
      <c r="B40" s="841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</row>
    <row r="41" spans="1:16" ht="13.5" customHeight="1" thickBot="1" x14ac:dyDescent="0.25">
      <c r="A41" s="895" t="s">
        <v>136</v>
      </c>
      <c r="B41" s="896"/>
      <c r="C41" s="897" t="s">
        <v>284</v>
      </c>
      <c r="D41" s="898"/>
      <c r="E41" s="898"/>
      <c r="F41" s="898"/>
      <c r="G41" s="899"/>
      <c r="H41" s="897" t="s">
        <v>300</v>
      </c>
      <c r="I41" s="898"/>
      <c r="J41" s="898"/>
      <c r="K41" s="899"/>
      <c r="L41" s="897" t="s">
        <v>388</v>
      </c>
      <c r="M41" s="898"/>
      <c r="N41" s="900"/>
    </row>
    <row r="42" spans="1:16" x14ac:dyDescent="0.2">
      <c r="A42" s="921" t="s">
        <v>138</v>
      </c>
      <c r="B42" s="922"/>
      <c r="C42" s="872">
        <v>107</v>
      </c>
      <c r="D42" s="906"/>
      <c r="E42" s="906"/>
      <c r="F42" s="906"/>
      <c r="G42" s="907"/>
      <c r="H42" s="872">
        <v>104.6</v>
      </c>
      <c r="I42" s="906"/>
      <c r="J42" s="906"/>
      <c r="K42" s="907"/>
      <c r="L42" s="911">
        <v>107.2</v>
      </c>
      <c r="M42" s="912"/>
      <c r="N42" s="913"/>
    </row>
    <row r="43" spans="1:16" x14ac:dyDescent="0.2">
      <c r="A43" s="914" t="s">
        <v>137</v>
      </c>
      <c r="B43" s="915"/>
      <c r="C43" s="873">
        <v>106.8</v>
      </c>
      <c r="D43" s="916"/>
      <c r="E43" s="916"/>
      <c r="F43" s="916"/>
      <c r="G43" s="917"/>
      <c r="H43" s="873">
        <v>104.7</v>
      </c>
      <c r="I43" s="916"/>
      <c r="J43" s="916"/>
      <c r="K43" s="917"/>
      <c r="L43" s="918">
        <v>107.8</v>
      </c>
      <c r="M43" s="919"/>
      <c r="N43" s="920"/>
    </row>
    <row r="44" spans="1:16" ht="13.5" thickBot="1" x14ac:dyDescent="0.25">
      <c r="A44" s="901" t="s">
        <v>135</v>
      </c>
      <c r="B44" s="902"/>
      <c r="C44" s="903">
        <v>107.4</v>
      </c>
      <c r="D44" s="904"/>
      <c r="E44" s="904"/>
      <c r="F44" s="904"/>
      <c r="G44" s="905"/>
      <c r="H44" s="903">
        <v>104.1</v>
      </c>
      <c r="I44" s="904"/>
      <c r="J44" s="904"/>
      <c r="K44" s="905"/>
      <c r="L44" s="908">
        <v>105.7</v>
      </c>
      <c r="M44" s="909"/>
      <c r="N44" s="910"/>
    </row>
    <row r="45" spans="1:16" ht="15" thickBot="1" x14ac:dyDescent="0.25">
      <c r="A45" s="923" t="s">
        <v>321</v>
      </c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</row>
    <row r="46" spans="1:16" ht="12.75" customHeight="1" x14ac:dyDescent="0.2">
      <c r="A46" s="842" t="s">
        <v>136</v>
      </c>
      <c r="B46" s="934"/>
      <c r="C46" s="848">
        <v>2009</v>
      </c>
      <c r="D46" s="848">
        <v>2010</v>
      </c>
      <c r="E46" s="848">
        <v>2011</v>
      </c>
      <c r="F46" s="850">
        <v>2012</v>
      </c>
      <c r="G46" s="850">
        <v>2013</v>
      </c>
      <c r="H46" s="929">
        <v>2014</v>
      </c>
      <c r="I46" s="855"/>
      <c r="J46" s="855"/>
      <c r="K46" s="855"/>
      <c r="L46" s="855"/>
      <c r="M46" s="855"/>
      <c r="N46" s="856" t="s">
        <v>583</v>
      </c>
    </row>
    <row r="47" spans="1:16" ht="12.75" customHeight="1" x14ac:dyDescent="0.2">
      <c r="A47" s="935"/>
      <c r="B47" s="936"/>
      <c r="C47" s="937"/>
      <c r="D47" s="937"/>
      <c r="E47" s="937"/>
      <c r="F47" s="928"/>
      <c r="G47" s="928"/>
      <c r="H47" s="267" t="s">
        <v>3</v>
      </c>
      <c r="I47" s="261" t="s">
        <v>4</v>
      </c>
      <c r="J47" s="261" t="s">
        <v>12</v>
      </c>
      <c r="K47" s="261" t="s">
        <v>5</v>
      </c>
      <c r="L47" s="261" t="s">
        <v>14</v>
      </c>
      <c r="M47" s="261" t="s">
        <v>15</v>
      </c>
      <c r="N47" s="857"/>
    </row>
    <row r="48" spans="1:16" ht="12.75" customHeight="1" x14ac:dyDescent="0.2">
      <c r="A48" s="930" t="s">
        <v>158</v>
      </c>
      <c r="B48" s="931"/>
      <c r="C48" s="932">
        <v>108.8</v>
      </c>
      <c r="D48" s="932">
        <v>108.8</v>
      </c>
      <c r="E48" s="932">
        <v>106.1</v>
      </c>
      <c r="F48" s="933">
        <v>106.6</v>
      </c>
      <c r="G48" s="933">
        <v>106.5</v>
      </c>
      <c r="H48" s="628">
        <v>100.59</v>
      </c>
      <c r="I48" s="264">
        <v>100.7</v>
      </c>
      <c r="J48" s="264">
        <v>101</v>
      </c>
      <c r="K48" s="264">
        <v>100.9</v>
      </c>
      <c r="L48" s="264">
        <v>100.9</v>
      </c>
      <c r="M48" s="264">
        <v>100.62</v>
      </c>
      <c r="N48" s="858">
        <v>108.51</v>
      </c>
      <c r="P48" s="280"/>
    </row>
    <row r="49" spans="1:14" ht="13.5" customHeight="1" x14ac:dyDescent="0.2">
      <c r="A49" s="883"/>
      <c r="B49" s="884"/>
      <c r="C49" s="867"/>
      <c r="D49" s="867"/>
      <c r="E49" s="867"/>
      <c r="F49" s="888"/>
      <c r="G49" s="888"/>
      <c r="H49" s="629" t="s">
        <v>119</v>
      </c>
      <c r="I49" s="262" t="s">
        <v>128</v>
      </c>
      <c r="J49" s="262" t="s">
        <v>129</v>
      </c>
      <c r="K49" s="262" t="s">
        <v>130</v>
      </c>
      <c r="L49" s="262" t="s">
        <v>131</v>
      </c>
      <c r="M49" s="262" t="s">
        <v>132</v>
      </c>
      <c r="N49" s="858"/>
    </row>
    <row r="50" spans="1:14" ht="13.5" thickBot="1" x14ac:dyDescent="0.25">
      <c r="A50" s="885"/>
      <c r="B50" s="886"/>
      <c r="C50" s="868"/>
      <c r="D50" s="868"/>
      <c r="E50" s="868"/>
      <c r="F50" s="889"/>
      <c r="G50" s="889"/>
      <c r="H50" s="630">
        <v>100.49</v>
      </c>
      <c r="I50" s="631">
        <v>100.24</v>
      </c>
      <c r="J50" s="631">
        <v>100.7</v>
      </c>
      <c r="K50" s="631">
        <v>100.82</v>
      </c>
      <c r="L50" s="631">
        <v>101.28</v>
      </c>
      <c r="M50" s="631"/>
      <c r="N50" s="859"/>
    </row>
    <row r="51" spans="1:14" ht="15" thickBot="1" x14ac:dyDescent="0.25">
      <c r="A51" s="841" t="s">
        <v>585</v>
      </c>
      <c r="B51" s="841"/>
      <c r="C51" s="841"/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</row>
    <row r="52" spans="1:14" ht="13.5" customHeight="1" thickBot="1" x14ac:dyDescent="0.25">
      <c r="A52" s="895" t="s">
        <v>136</v>
      </c>
      <c r="B52" s="896"/>
      <c r="C52" s="897" t="s">
        <v>284</v>
      </c>
      <c r="D52" s="898"/>
      <c r="E52" s="898"/>
      <c r="F52" s="898"/>
      <c r="G52" s="900"/>
      <c r="H52" s="897" t="s">
        <v>300</v>
      </c>
      <c r="I52" s="898"/>
      <c r="J52" s="898"/>
      <c r="K52" s="898"/>
      <c r="L52" s="938" t="s">
        <v>388</v>
      </c>
      <c r="M52" s="939"/>
      <c r="N52" s="940"/>
    </row>
    <row r="53" spans="1:14" x14ac:dyDescent="0.2">
      <c r="A53" s="921" t="s">
        <v>138</v>
      </c>
      <c r="B53" s="922"/>
      <c r="C53" s="872">
        <v>106.46</v>
      </c>
      <c r="D53" s="906"/>
      <c r="E53" s="906"/>
      <c r="F53" s="906"/>
      <c r="G53" s="924"/>
      <c r="H53" s="872">
        <v>106.5</v>
      </c>
      <c r="I53" s="906"/>
      <c r="J53" s="906"/>
      <c r="K53" s="906"/>
      <c r="L53" s="925">
        <v>109.06</v>
      </c>
      <c r="M53" s="926"/>
      <c r="N53" s="927"/>
    </row>
    <row r="54" spans="1:14" x14ac:dyDescent="0.2">
      <c r="A54" s="914" t="s">
        <v>137</v>
      </c>
      <c r="B54" s="915"/>
      <c r="C54" s="873">
        <v>106.24</v>
      </c>
      <c r="D54" s="916"/>
      <c r="E54" s="916"/>
      <c r="F54" s="916"/>
      <c r="G54" s="941"/>
      <c r="H54" s="873">
        <v>105.99</v>
      </c>
      <c r="I54" s="916"/>
      <c r="J54" s="916"/>
      <c r="K54" s="916"/>
      <c r="L54" s="942">
        <v>109.25</v>
      </c>
      <c r="M54" s="943"/>
      <c r="N54" s="944"/>
    </row>
    <row r="55" spans="1:14" ht="13.5" thickBot="1" x14ac:dyDescent="0.25">
      <c r="A55" s="901" t="s">
        <v>135</v>
      </c>
      <c r="B55" s="902"/>
      <c r="C55" s="903">
        <v>107.15</v>
      </c>
      <c r="D55" s="904"/>
      <c r="E55" s="904"/>
      <c r="F55" s="904"/>
      <c r="G55" s="945"/>
      <c r="H55" s="903">
        <v>107.86</v>
      </c>
      <c r="I55" s="904"/>
      <c r="J55" s="904"/>
      <c r="K55" s="904"/>
      <c r="L55" s="946">
        <v>108.65</v>
      </c>
      <c r="M55" s="947"/>
      <c r="N55" s="948"/>
    </row>
  </sheetData>
  <mergeCells count="80">
    <mergeCell ref="A54:B54"/>
    <mergeCell ref="C54:G54"/>
    <mergeCell ref="H54:K54"/>
    <mergeCell ref="L54:N54"/>
    <mergeCell ref="A55:B55"/>
    <mergeCell ref="C55:G55"/>
    <mergeCell ref="H55:K55"/>
    <mergeCell ref="L55:N55"/>
    <mergeCell ref="C46:C47"/>
    <mergeCell ref="A51:N51"/>
    <mergeCell ref="A52:B52"/>
    <mergeCell ref="C52:G52"/>
    <mergeCell ref="H52:K52"/>
    <mergeCell ref="L52:N52"/>
    <mergeCell ref="D46:D47"/>
    <mergeCell ref="E46:E47"/>
    <mergeCell ref="F46:F47"/>
    <mergeCell ref="A45:N45"/>
    <mergeCell ref="A53:B53"/>
    <mergeCell ref="C53:G53"/>
    <mergeCell ref="H53:K53"/>
    <mergeCell ref="L53:N53"/>
    <mergeCell ref="G46:G47"/>
    <mergeCell ref="H46:M46"/>
    <mergeCell ref="N46:N47"/>
    <mergeCell ref="A48:B50"/>
    <mergeCell ref="C48:C50"/>
    <mergeCell ref="D48:D50"/>
    <mergeCell ref="E48:E50"/>
    <mergeCell ref="F48:F50"/>
    <mergeCell ref="G48:G50"/>
    <mergeCell ref="N48:N50"/>
    <mergeCell ref="A46:B47"/>
    <mergeCell ref="A44:B44"/>
    <mergeCell ref="C44:G44"/>
    <mergeCell ref="H42:K42"/>
    <mergeCell ref="H44:K44"/>
    <mergeCell ref="L44:N44"/>
    <mergeCell ref="L42:N42"/>
    <mergeCell ref="A43:B43"/>
    <mergeCell ref="C43:G43"/>
    <mergeCell ref="H43:K43"/>
    <mergeCell ref="L43:N43"/>
    <mergeCell ref="A42:B42"/>
    <mergeCell ref="C42:G42"/>
    <mergeCell ref="N36:N39"/>
    <mergeCell ref="A40:N40"/>
    <mergeCell ref="A41:B41"/>
    <mergeCell ref="C41:G41"/>
    <mergeCell ref="H41:K41"/>
    <mergeCell ref="L41:N41"/>
    <mergeCell ref="A36:B39"/>
    <mergeCell ref="C36:C39"/>
    <mergeCell ref="D36:D39"/>
    <mergeCell ref="E36:E39"/>
    <mergeCell ref="F36:F39"/>
    <mergeCell ref="G36:G39"/>
    <mergeCell ref="N29:N31"/>
    <mergeCell ref="A32:B35"/>
    <mergeCell ref="C32:C35"/>
    <mergeCell ref="D32:D35"/>
    <mergeCell ref="E32:E35"/>
    <mergeCell ref="F32:F35"/>
    <mergeCell ref="G32:G35"/>
    <mergeCell ref="N32:N35"/>
    <mergeCell ref="A29:B31"/>
    <mergeCell ref="C29:C31"/>
    <mergeCell ref="D29:D31"/>
    <mergeCell ref="E29:E31"/>
    <mergeCell ref="F29:F31"/>
    <mergeCell ref="G29:G31"/>
    <mergeCell ref="A26:N26"/>
    <mergeCell ref="A27:B28"/>
    <mergeCell ref="C27:C28"/>
    <mergeCell ref="D27:D28"/>
    <mergeCell ref="E27:E28"/>
    <mergeCell ref="F27:F28"/>
    <mergeCell ref="G27:G28"/>
    <mergeCell ref="H27:M27"/>
    <mergeCell ref="N27:N28"/>
  </mergeCells>
  <pageMargins left="0.88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0"/>
  <sheetViews>
    <sheetView topLeftCell="A28" workbookViewId="0">
      <selection activeCell="Z41" sqref="Z41"/>
    </sheetView>
  </sheetViews>
  <sheetFormatPr defaultColWidth="4.5703125" defaultRowHeight="15.75" x14ac:dyDescent="0.2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20.25" customHeight="1" x14ac:dyDescent="0.2">
      <c r="A1" s="1009" t="s">
        <v>601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</row>
    <row r="2" spans="1:47" ht="11.25" customHeight="1" thickBot="1" x14ac:dyDescent="0.25">
      <c r="A2" s="268"/>
      <c r="B2" s="268"/>
      <c r="C2" s="268"/>
      <c r="D2" s="268"/>
      <c r="E2" s="268"/>
      <c r="S2" s="282" t="s">
        <v>125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9.25" customHeight="1" thickBot="1" x14ac:dyDescent="0.25">
      <c r="A3" s="1041" t="s">
        <v>16</v>
      </c>
      <c r="B3" s="1042"/>
      <c r="C3" s="1042"/>
      <c r="D3" s="1042"/>
      <c r="E3" s="1043"/>
      <c r="F3" s="1044" t="s">
        <v>106</v>
      </c>
      <c r="G3" s="1045"/>
      <c r="H3" s="1044" t="s">
        <v>49</v>
      </c>
      <c r="I3" s="1046"/>
      <c r="J3" s="1045"/>
      <c r="K3" s="1044" t="s">
        <v>50</v>
      </c>
      <c r="L3" s="1046"/>
      <c r="M3" s="1045"/>
      <c r="N3" s="1025" t="s">
        <v>17</v>
      </c>
      <c r="O3" s="1047"/>
      <c r="P3" s="1026"/>
      <c r="Q3" s="1025" t="s">
        <v>58</v>
      </c>
      <c r="R3" s="1047"/>
      <c r="S3" s="1026"/>
    </row>
    <row r="4" spans="1:47" ht="33.75" customHeight="1" thickBot="1" x14ac:dyDescent="0.25">
      <c r="A4" s="1048" t="s">
        <v>122</v>
      </c>
      <c r="B4" s="1049"/>
      <c r="C4" s="1049"/>
      <c r="D4" s="1049"/>
      <c r="E4" s="1050"/>
      <c r="F4" s="1051" t="s">
        <v>18</v>
      </c>
      <c r="G4" s="1052"/>
      <c r="H4" s="1053" t="s">
        <v>378</v>
      </c>
      <c r="I4" s="1054"/>
      <c r="J4" s="1055"/>
      <c r="K4" s="1053">
        <v>20</v>
      </c>
      <c r="L4" s="1054"/>
      <c r="M4" s="1055"/>
      <c r="N4" s="1053">
        <v>19</v>
      </c>
      <c r="O4" s="1054"/>
      <c r="P4" s="1055"/>
      <c r="Q4" s="1027">
        <v>17.98</v>
      </c>
      <c r="R4" s="1028"/>
      <c r="S4" s="1029"/>
    </row>
    <row r="5" spans="1:47" ht="33" customHeight="1" thickBot="1" x14ac:dyDescent="0.25">
      <c r="A5" s="1022" t="s">
        <v>19</v>
      </c>
      <c r="B5" s="1023"/>
      <c r="C5" s="1023"/>
      <c r="D5" s="1023"/>
      <c r="E5" s="1024"/>
      <c r="F5" s="1025" t="s">
        <v>149</v>
      </c>
      <c r="G5" s="1026"/>
      <c r="H5" s="1030">
        <v>45.59</v>
      </c>
      <c r="I5" s="1031"/>
      <c r="J5" s="1032"/>
      <c r="K5" s="1030">
        <v>37.049999999999997</v>
      </c>
      <c r="L5" s="1031"/>
      <c r="M5" s="1032"/>
      <c r="N5" s="1030">
        <v>23.8</v>
      </c>
      <c r="O5" s="1031"/>
      <c r="P5" s="1032"/>
      <c r="Q5" s="1030">
        <v>35.520000000000003</v>
      </c>
      <c r="R5" s="1031"/>
      <c r="S5" s="1032"/>
    </row>
    <row r="6" spans="1:47" ht="24.75" customHeight="1" thickBot="1" x14ac:dyDescent="0.25">
      <c r="A6" s="1033" t="s">
        <v>20</v>
      </c>
      <c r="B6" s="1034"/>
      <c r="C6" s="1034"/>
      <c r="D6" s="1034"/>
      <c r="E6" s="1035"/>
      <c r="F6" s="1036" t="s">
        <v>148</v>
      </c>
      <c r="G6" s="1037"/>
      <c r="H6" s="1038">
        <v>1050.75</v>
      </c>
      <c r="I6" s="1039"/>
      <c r="J6" s="1040"/>
      <c r="K6" s="1038">
        <v>1136.5999999999999</v>
      </c>
      <c r="L6" s="1039"/>
      <c r="M6" s="1040"/>
      <c r="N6" s="1038">
        <v>1210.8800000000001</v>
      </c>
      <c r="O6" s="1039"/>
      <c r="P6" s="1040"/>
      <c r="Q6" s="1038">
        <v>1260.27</v>
      </c>
      <c r="R6" s="1039"/>
      <c r="S6" s="1040"/>
    </row>
    <row r="7" spans="1:47" ht="38.25" customHeight="1" thickBot="1" x14ac:dyDescent="0.25">
      <c r="A7" s="1041" t="s">
        <v>21</v>
      </c>
      <c r="B7" s="1042"/>
      <c r="C7" s="1042"/>
      <c r="D7" s="1042"/>
      <c r="E7" s="1043"/>
      <c r="F7" s="1025" t="s">
        <v>149</v>
      </c>
      <c r="G7" s="1026"/>
      <c r="H7" s="1030">
        <v>63.05</v>
      </c>
      <c r="I7" s="1031"/>
      <c r="J7" s="1032"/>
      <c r="K7" s="1030">
        <v>70.53</v>
      </c>
      <c r="L7" s="1031"/>
      <c r="M7" s="1032"/>
      <c r="N7" s="1030">
        <v>83.02</v>
      </c>
      <c r="O7" s="1031"/>
      <c r="P7" s="1032"/>
      <c r="Q7" s="1030">
        <v>87.93</v>
      </c>
      <c r="R7" s="1031"/>
      <c r="S7" s="1032"/>
    </row>
    <row r="8" spans="1:47" ht="30.75" customHeight="1" thickBot="1" x14ac:dyDescent="0.25">
      <c r="A8" s="1022" t="s">
        <v>121</v>
      </c>
      <c r="B8" s="1023"/>
      <c r="C8" s="1023"/>
      <c r="D8" s="1023"/>
      <c r="E8" s="1024"/>
      <c r="F8" s="1025" t="s">
        <v>398</v>
      </c>
      <c r="G8" s="1026"/>
      <c r="H8" s="1027">
        <v>133</v>
      </c>
      <c r="I8" s="1028"/>
      <c r="J8" s="1029"/>
      <c r="K8" s="1027">
        <v>133</v>
      </c>
      <c r="L8" s="1028"/>
      <c r="M8" s="1029"/>
      <c r="N8" s="1027">
        <v>133</v>
      </c>
      <c r="O8" s="1028"/>
      <c r="P8" s="1029"/>
      <c r="Q8" s="1027">
        <v>133</v>
      </c>
      <c r="R8" s="1028"/>
      <c r="S8" s="1029"/>
    </row>
    <row r="9" spans="1:47" ht="17.25" customHeight="1" x14ac:dyDescent="0.2">
      <c r="A9" s="1008" t="s">
        <v>393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</row>
    <row r="10" spans="1:47" ht="23.25" customHeight="1" x14ac:dyDescent="0.2">
      <c r="A10" s="1008" t="s">
        <v>325</v>
      </c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</row>
    <row r="11" spans="1:47" ht="17.25" customHeight="1" thickBot="1" x14ac:dyDescent="0.25">
      <c r="A11" s="1009" t="s">
        <v>434</v>
      </c>
      <c r="B11" s="1010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0"/>
      <c r="R11" s="1010"/>
      <c r="S11" s="1010"/>
    </row>
    <row r="12" spans="1:47" ht="15" customHeight="1" thickBot="1" x14ac:dyDescent="0.25">
      <c r="A12" s="1011"/>
      <c r="B12" s="1012"/>
      <c r="C12" s="1013"/>
      <c r="D12" s="1014" t="s">
        <v>592</v>
      </c>
      <c r="E12" s="1015"/>
      <c r="F12" s="1015"/>
      <c r="G12" s="1016"/>
      <c r="H12" s="1017" t="s">
        <v>594</v>
      </c>
      <c r="I12" s="1018"/>
      <c r="J12" s="1018"/>
      <c r="K12" s="1019"/>
      <c r="L12" s="1020" t="s">
        <v>595</v>
      </c>
      <c r="M12" s="1015"/>
      <c r="N12" s="1015"/>
      <c r="O12" s="1021"/>
      <c r="P12" s="1020" t="s">
        <v>598</v>
      </c>
      <c r="Q12" s="1015"/>
      <c r="R12" s="1015"/>
      <c r="S12" s="1021"/>
    </row>
    <row r="13" spans="1:47" ht="15" customHeight="1" x14ac:dyDescent="0.25">
      <c r="A13" s="999" t="s">
        <v>23</v>
      </c>
      <c r="B13" s="1000"/>
      <c r="C13" s="1001"/>
      <c r="D13" s="1002" t="s">
        <v>248</v>
      </c>
      <c r="E13" s="1003"/>
      <c r="F13" s="1003"/>
      <c r="G13" s="1004"/>
      <c r="H13" s="1005" t="s">
        <v>248</v>
      </c>
      <c r="I13" s="1006"/>
      <c r="J13" s="1006"/>
      <c r="K13" s="1007"/>
      <c r="L13" s="1005" t="s">
        <v>430</v>
      </c>
      <c r="M13" s="1006"/>
      <c r="N13" s="1006"/>
      <c r="O13" s="1007"/>
      <c r="P13" s="1005" t="s">
        <v>536</v>
      </c>
      <c r="Q13" s="1006"/>
      <c r="R13" s="1006"/>
      <c r="S13" s="1007"/>
    </row>
    <row r="14" spans="1:47" ht="15" customHeight="1" x14ac:dyDescent="0.25">
      <c r="A14" s="981" t="s">
        <v>123</v>
      </c>
      <c r="B14" s="982"/>
      <c r="C14" s="983"/>
      <c r="D14" s="984">
        <v>35</v>
      </c>
      <c r="E14" s="985"/>
      <c r="F14" s="985"/>
      <c r="G14" s="986"/>
      <c r="H14" s="987">
        <v>34</v>
      </c>
      <c r="I14" s="988"/>
      <c r="J14" s="988"/>
      <c r="K14" s="989"/>
      <c r="L14" s="987" t="s">
        <v>450</v>
      </c>
      <c r="M14" s="988"/>
      <c r="N14" s="988"/>
      <c r="O14" s="989"/>
      <c r="P14" s="987" t="s">
        <v>599</v>
      </c>
      <c r="Q14" s="988"/>
      <c r="R14" s="988"/>
      <c r="S14" s="989"/>
      <c r="V14" s="15" t="s">
        <v>163</v>
      </c>
    </row>
    <row r="15" spans="1:47" ht="15" customHeight="1" x14ac:dyDescent="0.25">
      <c r="A15" s="981" t="s">
        <v>124</v>
      </c>
      <c r="B15" s="982"/>
      <c r="C15" s="983"/>
      <c r="D15" s="984">
        <v>38</v>
      </c>
      <c r="E15" s="985"/>
      <c r="F15" s="985"/>
      <c r="G15" s="986"/>
      <c r="H15" s="987">
        <v>37</v>
      </c>
      <c r="I15" s="988"/>
      <c r="J15" s="988"/>
      <c r="K15" s="989"/>
      <c r="L15" s="987" t="s">
        <v>596</v>
      </c>
      <c r="M15" s="988"/>
      <c r="N15" s="988"/>
      <c r="O15" s="989"/>
      <c r="P15" s="987" t="s">
        <v>600</v>
      </c>
      <c r="Q15" s="988"/>
      <c r="R15" s="988"/>
      <c r="S15" s="989"/>
      <c r="V15" s="15" t="s">
        <v>163</v>
      </c>
    </row>
    <row r="16" spans="1:47" ht="15" customHeight="1" thickBot="1" x14ac:dyDescent="0.3">
      <c r="A16" s="990" t="s">
        <v>24</v>
      </c>
      <c r="B16" s="991"/>
      <c r="C16" s="992"/>
      <c r="D16" s="993" t="s">
        <v>593</v>
      </c>
      <c r="E16" s="994"/>
      <c r="F16" s="994"/>
      <c r="G16" s="995"/>
      <c r="H16" s="996" t="s">
        <v>511</v>
      </c>
      <c r="I16" s="997"/>
      <c r="J16" s="997"/>
      <c r="K16" s="998"/>
      <c r="L16" s="996" t="s">
        <v>597</v>
      </c>
      <c r="M16" s="997"/>
      <c r="N16" s="997"/>
      <c r="O16" s="998"/>
      <c r="P16" s="996">
        <v>46</v>
      </c>
      <c r="Q16" s="997"/>
      <c r="R16" s="997"/>
      <c r="S16" s="998"/>
    </row>
    <row r="17" spans="1:19" ht="7.5" customHeight="1" x14ac:dyDescent="0.2">
      <c r="A17" s="949"/>
      <c r="B17" s="949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</row>
    <row r="18" spans="1:19" ht="14.25" customHeight="1" thickBot="1" x14ac:dyDescent="0.3">
      <c r="A18" s="976" t="s">
        <v>364</v>
      </c>
      <c r="B18" s="976"/>
      <c r="C18" s="976"/>
      <c r="D18" s="976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976"/>
      <c r="S18" s="976"/>
    </row>
    <row r="19" spans="1:19" ht="18.75" customHeight="1" x14ac:dyDescent="0.2">
      <c r="A19" s="970" t="s">
        <v>120</v>
      </c>
      <c r="B19" s="971"/>
      <c r="C19" s="971"/>
      <c r="D19" s="971" t="s">
        <v>507</v>
      </c>
      <c r="E19" s="971"/>
      <c r="F19" s="971"/>
      <c r="G19" s="971"/>
      <c r="H19" s="973" t="s">
        <v>508</v>
      </c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4"/>
    </row>
    <row r="20" spans="1:19" ht="16.5" thickBot="1" x14ac:dyDescent="0.25">
      <c r="A20" s="972"/>
      <c r="B20" s="963"/>
      <c r="C20" s="963"/>
      <c r="D20" s="963"/>
      <c r="E20" s="963"/>
      <c r="F20" s="963"/>
      <c r="G20" s="963"/>
      <c r="H20" s="962" t="s">
        <v>365</v>
      </c>
      <c r="I20" s="962"/>
      <c r="J20" s="962"/>
      <c r="K20" s="962"/>
      <c r="L20" s="963" t="s">
        <v>366</v>
      </c>
      <c r="M20" s="963"/>
      <c r="N20" s="963"/>
      <c r="O20" s="963"/>
      <c r="P20" s="962" t="s">
        <v>381</v>
      </c>
      <c r="Q20" s="962"/>
      <c r="R20" s="962"/>
      <c r="S20" s="964"/>
    </row>
    <row r="21" spans="1:19" ht="15.75" customHeight="1" x14ac:dyDescent="0.2">
      <c r="A21" s="978" t="s">
        <v>372</v>
      </c>
      <c r="B21" s="979"/>
      <c r="C21" s="979"/>
      <c r="D21" s="980">
        <v>32.729999999999997</v>
      </c>
      <c r="E21" s="980"/>
      <c r="F21" s="980"/>
      <c r="G21" s="980"/>
      <c r="H21" s="973" t="s">
        <v>367</v>
      </c>
      <c r="I21" s="973"/>
      <c r="J21" s="973"/>
      <c r="K21" s="973"/>
      <c r="L21" s="971" t="s">
        <v>368</v>
      </c>
      <c r="M21" s="971"/>
      <c r="N21" s="971"/>
      <c r="O21" s="971"/>
      <c r="P21" s="973" t="s">
        <v>112</v>
      </c>
      <c r="Q21" s="973"/>
      <c r="R21" s="973"/>
      <c r="S21" s="974"/>
    </row>
    <row r="22" spans="1:19" ht="15.75" customHeight="1" x14ac:dyDescent="0.2">
      <c r="A22" s="951" t="s">
        <v>171</v>
      </c>
      <c r="B22" s="952"/>
      <c r="C22" s="952"/>
      <c r="D22" s="975">
        <v>33.464700000000001</v>
      </c>
      <c r="E22" s="975"/>
      <c r="F22" s="975"/>
      <c r="G22" s="975"/>
      <c r="H22" s="954" t="s">
        <v>382</v>
      </c>
      <c r="I22" s="954"/>
      <c r="J22" s="954"/>
      <c r="K22" s="954"/>
      <c r="L22" s="955" t="s">
        <v>383</v>
      </c>
      <c r="M22" s="955"/>
      <c r="N22" s="955"/>
      <c r="O22" s="955"/>
      <c r="P22" s="954" t="s">
        <v>384</v>
      </c>
      <c r="Q22" s="954"/>
      <c r="R22" s="954"/>
      <c r="S22" s="956"/>
    </row>
    <row r="23" spans="1:19" ht="15.75" customHeight="1" x14ac:dyDescent="0.2">
      <c r="A23" s="951" t="s">
        <v>11</v>
      </c>
      <c r="B23" s="952"/>
      <c r="C23" s="952"/>
      <c r="D23" s="975">
        <v>35.225999999999999</v>
      </c>
      <c r="E23" s="975"/>
      <c r="F23" s="975"/>
      <c r="G23" s="975"/>
      <c r="H23" s="954" t="s">
        <v>399</v>
      </c>
      <c r="I23" s="954"/>
      <c r="J23" s="954"/>
      <c r="K23" s="954"/>
      <c r="L23" s="955" t="s">
        <v>400</v>
      </c>
      <c r="M23" s="955"/>
      <c r="N23" s="955"/>
      <c r="O23" s="955"/>
      <c r="P23" s="954" t="s">
        <v>401</v>
      </c>
      <c r="Q23" s="954"/>
      <c r="R23" s="954"/>
      <c r="S23" s="956"/>
    </row>
    <row r="24" spans="1:19" ht="15.75" customHeight="1" x14ac:dyDescent="0.2">
      <c r="A24" s="951" t="s">
        <v>12</v>
      </c>
      <c r="B24" s="952"/>
      <c r="C24" s="952"/>
      <c r="D24" s="975">
        <v>36.212400000000002</v>
      </c>
      <c r="E24" s="975"/>
      <c r="F24" s="975"/>
      <c r="G24" s="975"/>
      <c r="H24" s="954" t="s">
        <v>409</v>
      </c>
      <c r="I24" s="954"/>
      <c r="J24" s="954"/>
      <c r="K24" s="954"/>
      <c r="L24" s="955" t="s">
        <v>410</v>
      </c>
      <c r="M24" s="955"/>
      <c r="N24" s="955"/>
      <c r="O24" s="955"/>
      <c r="P24" s="954" t="s">
        <v>411</v>
      </c>
      <c r="Q24" s="954"/>
      <c r="R24" s="954"/>
      <c r="S24" s="956"/>
    </row>
    <row r="25" spans="1:19" ht="15.75" customHeight="1" x14ac:dyDescent="0.2">
      <c r="A25" s="957" t="s">
        <v>13</v>
      </c>
      <c r="B25" s="958"/>
      <c r="C25" s="958"/>
      <c r="D25" s="969">
        <v>35.662500000000001</v>
      </c>
      <c r="E25" s="969"/>
      <c r="F25" s="969"/>
      <c r="G25" s="969"/>
      <c r="H25" s="966" t="s">
        <v>422</v>
      </c>
      <c r="I25" s="966"/>
      <c r="J25" s="966"/>
      <c r="K25" s="966"/>
      <c r="L25" s="967" t="s">
        <v>423</v>
      </c>
      <c r="M25" s="967"/>
      <c r="N25" s="967"/>
      <c r="O25" s="967"/>
      <c r="P25" s="966" t="s">
        <v>411</v>
      </c>
      <c r="Q25" s="966"/>
      <c r="R25" s="966"/>
      <c r="S25" s="968"/>
    </row>
    <row r="26" spans="1:19" ht="15.75" customHeight="1" x14ac:dyDescent="0.2">
      <c r="A26" s="959" t="s">
        <v>14</v>
      </c>
      <c r="B26" s="960"/>
      <c r="C26" s="960"/>
      <c r="D26" s="977">
        <v>34.930799999999998</v>
      </c>
      <c r="E26" s="977"/>
      <c r="F26" s="977"/>
      <c r="G26" s="977"/>
      <c r="H26" s="962" t="s">
        <v>537</v>
      </c>
      <c r="I26" s="962"/>
      <c r="J26" s="962"/>
      <c r="K26" s="962"/>
      <c r="L26" s="963" t="s">
        <v>512</v>
      </c>
      <c r="M26" s="963"/>
      <c r="N26" s="963"/>
      <c r="O26" s="963"/>
      <c r="P26" s="962" t="s">
        <v>524</v>
      </c>
      <c r="Q26" s="962"/>
      <c r="R26" s="962"/>
      <c r="S26" s="964"/>
    </row>
    <row r="27" spans="1:19" ht="15.75" customHeight="1" x14ac:dyDescent="0.2">
      <c r="A27" s="959" t="s">
        <v>15</v>
      </c>
      <c r="B27" s="960"/>
      <c r="C27" s="960"/>
      <c r="D27" s="977">
        <v>34.408900000000003</v>
      </c>
      <c r="E27" s="977"/>
      <c r="F27" s="977"/>
      <c r="G27" s="977"/>
      <c r="H27" s="962" t="s">
        <v>538</v>
      </c>
      <c r="I27" s="962"/>
      <c r="J27" s="962"/>
      <c r="K27" s="962"/>
      <c r="L27" s="963" t="s">
        <v>513</v>
      </c>
      <c r="M27" s="963"/>
      <c r="N27" s="963"/>
      <c r="O27" s="963"/>
      <c r="P27" s="962" t="s">
        <v>525</v>
      </c>
      <c r="Q27" s="962"/>
      <c r="R27" s="962"/>
      <c r="S27" s="964"/>
    </row>
    <row r="28" spans="1:19" ht="15.75" customHeight="1" x14ac:dyDescent="0.2">
      <c r="A28" s="959" t="s">
        <v>119</v>
      </c>
      <c r="B28" s="960"/>
      <c r="C28" s="960"/>
      <c r="D28" s="977">
        <v>34.639000000000003</v>
      </c>
      <c r="E28" s="977"/>
      <c r="F28" s="977"/>
      <c r="G28" s="977"/>
      <c r="H28" s="962" t="s">
        <v>539</v>
      </c>
      <c r="I28" s="962"/>
      <c r="J28" s="962"/>
      <c r="K28" s="962"/>
      <c r="L28" s="963" t="s">
        <v>514</v>
      </c>
      <c r="M28" s="963"/>
      <c r="N28" s="963"/>
      <c r="O28" s="963"/>
      <c r="P28" s="962" t="s">
        <v>526</v>
      </c>
      <c r="Q28" s="962"/>
      <c r="R28" s="962"/>
      <c r="S28" s="964"/>
    </row>
    <row r="29" spans="1:19" ht="15.75" customHeight="1" x14ac:dyDescent="0.2">
      <c r="A29" s="959" t="s">
        <v>127</v>
      </c>
      <c r="B29" s="960"/>
      <c r="C29" s="960"/>
      <c r="D29" s="977">
        <v>36.1113</v>
      </c>
      <c r="E29" s="977"/>
      <c r="F29" s="977"/>
      <c r="G29" s="977"/>
      <c r="H29" s="962" t="s">
        <v>540</v>
      </c>
      <c r="I29" s="962"/>
      <c r="J29" s="962"/>
      <c r="K29" s="962"/>
      <c r="L29" s="963" t="s">
        <v>515</v>
      </c>
      <c r="M29" s="963"/>
      <c r="N29" s="963"/>
      <c r="O29" s="963"/>
      <c r="P29" s="962" t="s">
        <v>527</v>
      </c>
      <c r="Q29" s="962"/>
      <c r="R29" s="962"/>
      <c r="S29" s="964"/>
    </row>
    <row r="30" spans="1:19" ht="15.75" customHeight="1" x14ac:dyDescent="0.2">
      <c r="A30" s="959" t="s">
        <v>133</v>
      </c>
      <c r="B30" s="960"/>
      <c r="C30" s="960"/>
      <c r="D30" s="977">
        <v>37.876600000000003</v>
      </c>
      <c r="E30" s="977"/>
      <c r="F30" s="977"/>
      <c r="G30" s="977"/>
      <c r="H30" s="962" t="s">
        <v>541</v>
      </c>
      <c r="I30" s="962"/>
      <c r="J30" s="962"/>
      <c r="K30" s="962"/>
      <c r="L30" s="963" t="s">
        <v>516</v>
      </c>
      <c r="M30" s="963"/>
      <c r="N30" s="963"/>
      <c r="O30" s="963"/>
      <c r="P30" s="962" t="s">
        <v>528</v>
      </c>
      <c r="Q30" s="962"/>
      <c r="R30" s="962"/>
      <c r="S30" s="964"/>
    </row>
    <row r="31" spans="1:19" ht="15.75" customHeight="1" x14ac:dyDescent="0.2">
      <c r="A31" s="959" t="s">
        <v>134</v>
      </c>
      <c r="B31" s="960"/>
      <c r="C31" s="960"/>
      <c r="D31" s="977">
        <v>40.771000000000001</v>
      </c>
      <c r="E31" s="977"/>
      <c r="F31" s="977"/>
      <c r="G31" s="977"/>
      <c r="H31" s="962" t="s">
        <v>542</v>
      </c>
      <c r="I31" s="962"/>
      <c r="J31" s="962"/>
      <c r="K31" s="962"/>
      <c r="L31" s="963" t="s">
        <v>517</v>
      </c>
      <c r="M31" s="963"/>
      <c r="N31" s="963"/>
      <c r="O31" s="963"/>
      <c r="P31" s="962" t="s">
        <v>529</v>
      </c>
      <c r="Q31" s="962"/>
      <c r="R31" s="962"/>
      <c r="S31" s="964"/>
    </row>
    <row r="32" spans="1:19" ht="15.75" customHeight="1" thickBot="1" x14ac:dyDescent="0.25">
      <c r="A32" s="1057" t="s">
        <v>139</v>
      </c>
      <c r="B32" s="1058"/>
      <c r="C32" s="1058"/>
      <c r="D32" s="1063">
        <v>45.670900000000003</v>
      </c>
      <c r="E32" s="1063"/>
      <c r="F32" s="1063"/>
      <c r="G32" s="1063"/>
      <c r="H32" s="1060" t="s">
        <v>586</v>
      </c>
      <c r="I32" s="1060"/>
      <c r="J32" s="1060"/>
      <c r="K32" s="1060"/>
      <c r="L32" s="1061" t="s">
        <v>588</v>
      </c>
      <c r="M32" s="1061"/>
      <c r="N32" s="1061"/>
      <c r="O32" s="1061"/>
      <c r="P32" s="1060" t="s">
        <v>590</v>
      </c>
      <c r="Q32" s="1060"/>
      <c r="R32" s="1060"/>
      <c r="S32" s="1062"/>
    </row>
    <row r="33" spans="1:34" ht="19.5" customHeight="1" thickBot="1" x14ac:dyDescent="0.3">
      <c r="A33" s="976" t="s">
        <v>509</v>
      </c>
      <c r="B33" s="976"/>
      <c r="C33" s="976"/>
      <c r="D33" s="976"/>
      <c r="E33" s="976"/>
      <c r="F33" s="976"/>
      <c r="G33" s="976"/>
      <c r="H33" s="976"/>
      <c r="I33" s="976"/>
      <c r="J33" s="976"/>
      <c r="K33" s="976"/>
      <c r="L33" s="976"/>
      <c r="M33" s="976"/>
      <c r="N33" s="976"/>
      <c r="O33" s="976"/>
      <c r="P33" s="976"/>
      <c r="Q33" s="976"/>
      <c r="R33" s="976"/>
      <c r="S33" s="976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9.5" customHeight="1" x14ac:dyDescent="0.2">
      <c r="A34" s="970" t="s">
        <v>120</v>
      </c>
      <c r="B34" s="971"/>
      <c r="C34" s="971"/>
      <c r="D34" s="971" t="s">
        <v>507</v>
      </c>
      <c r="E34" s="971"/>
      <c r="F34" s="971"/>
      <c r="G34" s="971"/>
      <c r="H34" s="973" t="s">
        <v>508</v>
      </c>
      <c r="I34" s="973"/>
      <c r="J34" s="973"/>
      <c r="K34" s="973"/>
      <c r="L34" s="973"/>
      <c r="M34" s="973"/>
      <c r="N34" s="973"/>
      <c r="O34" s="973"/>
      <c r="P34" s="973"/>
      <c r="Q34" s="973"/>
      <c r="R34" s="973"/>
      <c r="S34" s="974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thickBot="1" x14ac:dyDescent="0.25">
      <c r="A35" s="972"/>
      <c r="B35" s="963"/>
      <c r="C35" s="963"/>
      <c r="D35" s="963"/>
      <c r="E35" s="963"/>
      <c r="F35" s="963"/>
      <c r="G35" s="963"/>
      <c r="H35" s="962" t="s">
        <v>365</v>
      </c>
      <c r="I35" s="962"/>
      <c r="J35" s="962"/>
      <c r="K35" s="962"/>
      <c r="L35" s="963" t="s">
        <v>366</v>
      </c>
      <c r="M35" s="963"/>
      <c r="N35" s="963"/>
      <c r="O35" s="963"/>
      <c r="P35" s="962" t="s">
        <v>381</v>
      </c>
      <c r="Q35" s="962"/>
      <c r="R35" s="962"/>
      <c r="S35" s="964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x14ac:dyDescent="0.2">
      <c r="A36" s="978" t="s">
        <v>372</v>
      </c>
      <c r="B36" s="979"/>
      <c r="C36" s="979"/>
      <c r="D36" s="980">
        <v>44.97</v>
      </c>
      <c r="E36" s="980"/>
      <c r="F36" s="980"/>
      <c r="G36" s="980"/>
      <c r="H36" s="973" t="s">
        <v>369</v>
      </c>
      <c r="I36" s="973"/>
      <c r="J36" s="973"/>
      <c r="K36" s="973"/>
      <c r="L36" s="971" t="s">
        <v>370</v>
      </c>
      <c r="M36" s="971"/>
      <c r="N36" s="971"/>
      <c r="O36" s="971"/>
      <c r="P36" s="973" t="s">
        <v>112</v>
      </c>
      <c r="Q36" s="973"/>
      <c r="R36" s="973"/>
      <c r="S36" s="974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 x14ac:dyDescent="0.2">
      <c r="A37" s="951" t="s">
        <v>171</v>
      </c>
      <c r="B37" s="952"/>
      <c r="C37" s="952"/>
      <c r="D37" s="953">
        <v>45.764299999999999</v>
      </c>
      <c r="E37" s="953"/>
      <c r="F37" s="953"/>
      <c r="G37" s="953"/>
      <c r="H37" s="954" t="s">
        <v>385</v>
      </c>
      <c r="I37" s="954"/>
      <c r="J37" s="954"/>
      <c r="K37" s="954"/>
      <c r="L37" s="955" t="s">
        <v>386</v>
      </c>
      <c r="M37" s="955"/>
      <c r="N37" s="955"/>
      <c r="O37" s="955"/>
      <c r="P37" s="954" t="s">
        <v>387</v>
      </c>
      <c r="Q37" s="954"/>
      <c r="R37" s="954"/>
      <c r="S37" s="956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 x14ac:dyDescent="0.2">
      <c r="A38" s="951" t="s">
        <v>11</v>
      </c>
      <c r="B38" s="952"/>
      <c r="C38" s="952"/>
      <c r="D38" s="953">
        <v>48.066899999999997</v>
      </c>
      <c r="E38" s="953"/>
      <c r="F38" s="953"/>
      <c r="G38" s="953"/>
      <c r="H38" s="954" t="s">
        <v>402</v>
      </c>
      <c r="I38" s="954"/>
      <c r="J38" s="954"/>
      <c r="K38" s="954"/>
      <c r="L38" s="955" t="s">
        <v>403</v>
      </c>
      <c r="M38" s="955"/>
      <c r="N38" s="955"/>
      <c r="O38" s="955"/>
      <c r="P38" s="954" t="s">
        <v>404</v>
      </c>
      <c r="Q38" s="954"/>
      <c r="R38" s="954"/>
      <c r="S38" s="956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6.5" customHeight="1" x14ac:dyDescent="0.2">
      <c r="A39" s="951" t="s">
        <v>12</v>
      </c>
      <c r="B39" s="952"/>
      <c r="C39" s="952"/>
      <c r="D39" s="953">
        <v>50.018500000000003</v>
      </c>
      <c r="E39" s="953"/>
      <c r="F39" s="953"/>
      <c r="G39" s="953"/>
      <c r="H39" s="954" t="s">
        <v>412</v>
      </c>
      <c r="I39" s="954"/>
      <c r="J39" s="954"/>
      <c r="K39" s="954"/>
      <c r="L39" s="955" t="s">
        <v>413</v>
      </c>
      <c r="M39" s="955"/>
      <c r="N39" s="955"/>
      <c r="O39" s="955"/>
      <c r="P39" s="954" t="s">
        <v>414</v>
      </c>
      <c r="Q39" s="954"/>
      <c r="R39" s="954"/>
      <c r="S39" s="956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6.5" customHeight="1" x14ac:dyDescent="0.2">
      <c r="A40" s="957" t="s">
        <v>13</v>
      </c>
      <c r="B40" s="958"/>
      <c r="C40" s="958"/>
      <c r="D40" s="1056">
        <v>49.2395</v>
      </c>
      <c r="E40" s="1056"/>
      <c r="F40" s="1056"/>
      <c r="G40" s="1056"/>
      <c r="H40" s="966" t="s">
        <v>424</v>
      </c>
      <c r="I40" s="966"/>
      <c r="J40" s="966"/>
      <c r="K40" s="966"/>
      <c r="L40" s="967" t="s">
        <v>425</v>
      </c>
      <c r="M40" s="967"/>
      <c r="N40" s="967"/>
      <c r="O40" s="967"/>
      <c r="P40" s="966" t="s">
        <v>426</v>
      </c>
      <c r="Q40" s="966"/>
      <c r="R40" s="966"/>
      <c r="S40" s="968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6.5" customHeight="1" x14ac:dyDescent="0.2">
      <c r="A41" s="959" t="s">
        <v>14</v>
      </c>
      <c r="B41" s="960"/>
      <c r="C41" s="960"/>
      <c r="D41" s="961">
        <v>48.044600000000003</v>
      </c>
      <c r="E41" s="961"/>
      <c r="F41" s="961"/>
      <c r="G41" s="961"/>
      <c r="H41" s="962" t="s">
        <v>543</v>
      </c>
      <c r="I41" s="962"/>
      <c r="J41" s="962"/>
      <c r="K41" s="962"/>
      <c r="L41" s="963" t="s">
        <v>518</v>
      </c>
      <c r="M41" s="963"/>
      <c r="N41" s="963"/>
      <c r="O41" s="963"/>
      <c r="P41" s="962" t="s">
        <v>530</v>
      </c>
      <c r="Q41" s="962"/>
      <c r="R41" s="962"/>
      <c r="S41" s="964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6.5" customHeight="1" x14ac:dyDescent="0.2">
      <c r="A42" s="959" t="s">
        <v>15</v>
      </c>
      <c r="B42" s="960"/>
      <c r="C42" s="960"/>
      <c r="D42" s="961">
        <v>46.801099999999998</v>
      </c>
      <c r="E42" s="961"/>
      <c r="F42" s="961"/>
      <c r="G42" s="961"/>
      <c r="H42" s="962" t="s">
        <v>544</v>
      </c>
      <c r="I42" s="962"/>
      <c r="J42" s="962"/>
      <c r="K42" s="962"/>
      <c r="L42" s="963" t="s">
        <v>519</v>
      </c>
      <c r="M42" s="963"/>
      <c r="N42" s="963"/>
      <c r="O42" s="963"/>
      <c r="P42" s="962" t="s">
        <v>531</v>
      </c>
      <c r="Q42" s="962"/>
      <c r="R42" s="962"/>
      <c r="S42" s="964"/>
      <c r="Y42" s="23"/>
      <c r="Z42" s="23"/>
      <c r="AA42" s="23"/>
      <c r="AB42" s="23"/>
      <c r="AC42" s="23"/>
      <c r="AD42" s="23"/>
      <c r="AE42" s="23"/>
      <c r="AF42" s="23"/>
      <c r="AG42" s="296"/>
      <c r="AH42" s="23"/>
    </row>
    <row r="43" spans="1:34" ht="16.5" customHeight="1" x14ac:dyDescent="0.2">
      <c r="A43" s="959" t="s">
        <v>119</v>
      </c>
      <c r="B43" s="960"/>
      <c r="C43" s="960"/>
      <c r="D43" s="961">
        <v>46.9544</v>
      </c>
      <c r="E43" s="961"/>
      <c r="F43" s="961"/>
      <c r="G43" s="961"/>
      <c r="H43" s="962" t="s">
        <v>545</v>
      </c>
      <c r="I43" s="962"/>
      <c r="J43" s="962"/>
      <c r="K43" s="962"/>
      <c r="L43" s="963" t="s">
        <v>520</v>
      </c>
      <c r="M43" s="963"/>
      <c r="N43" s="963"/>
      <c r="O43" s="963"/>
      <c r="P43" s="962" t="s">
        <v>532</v>
      </c>
      <c r="Q43" s="962"/>
      <c r="R43" s="962"/>
      <c r="S43" s="964"/>
      <c r="Y43" s="23"/>
      <c r="Z43" s="23"/>
      <c r="AA43" s="23"/>
      <c r="AB43" s="23"/>
      <c r="AC43" s="23"/>
      <c r="AD43" s="23"/>
      <c r="AE43" s="23"/>
      <c r="AF43" s="23"/>
      <c r="AG43" s="296"/>
      <c r="AH43" s="23"/>
    </row>
    <row r="44" spans="1:34" ht="16.5" customHeight="1" x14ac:dyDescent="0.2">
      <c r="A44" s="959" t="s">
        <v>127</v>
      </c>
      <c r="B44" s="960"/>
      <c r="C44" s="960"/>
      <c r="D44" s="961">
        <v>48.127899999999997</v>
      </c>
      <c r="E44" s="961"/>
      <c r="F44" s="961"/>
      <c r="G44" s="961"/>
      <c r="H44" s="962" t="s">
        <v>546</v>
      </c>
      <c r="I44" s="962"/>
      <c r="J44" s="962"/>
      <c r="K44" s="962"/>
      <c r="L44" s="963" t="s">
        <v>521</v>
      </c>
      <c r="M44" s="963"/>
      <c r="N44" s="963"/>
      <c r="O44" s="963"/>
      <c r="P44" s="962" t="s">
        <v>533</v>
      </c>
      <c r="Q44" s="962"/>
      <c r="R44" s="962"/>
      <c r="S44" s="964"/>
      <c r="Y44" s="23"/>
      <c r="Z44" s="23"/>
      <c r="AA44" s="23"/>
      <c r="AB44" s="23"/>
      <c r="AC44" s="23"/>
      <c r="AD44" s="23"/>
      <c r="AE44" s="23"/>
      <c r="AF44" s="23"/>
      <c r="AG44" s="296"/>
      <c r="AH44" s="23"/>
    </row>
    <row r="45" spans="1:34" ht="16.5" customHeight="1" x14ac:dyDescent="0.2">
      <c r="A45" s="959" t="s">
        <v>133</v>
      </c>
      <c r="B45" s="960"/>
      <c r="C45" s="960"/>
      <c r="D45" s="961">
        <v>48.927199999999999</v>
      </c>
      <c r="E45" s="961"/>
      <c r="F45" s="961"/>
      <c r="G45" s="961"/>
      <c r="H45" s="962" t="s">
        <v>547</v>
      </c>
      <c r="I45" s="962"/>
      <c r="J45" s="962"/>
      <c r="K45" s="962"/>
      <c r="L45" s="963" t="s">
        <v>522</v>
      </c>
      <c r="M45" s="963"/>
      <c r="N45" s="963"/>
      <c r="O45" s="963"/>
      <c r="P45" s="962" t="s">
        <v>534</v>
      </c>
      <c r="Q45" s="962"/>
      <c r="R45" s="962"/>
      <c r="S45" s="964"/>
      <c r="Y45" s="23"/>
      <c r="Z45" s="23"/>
      <c r="AA45" s="23"/>
      <c r="AB45" s="23"/>
      <c r="AC45" s="23"/>
      <c r="AD45" s="23"/>
      <c r="AE45" s="23"/>
      <c r="AF45" s="23"/>
      <c r="AG45" s="296"/>
      <c r="AH45" s="23"/>
    </row>
    <row r="46" spans="1:34" ht="16.5" customHeight="1" x14ac:dyDescent="0.2">
      <c r="A46" s="959" t="s">
        <v>134</v>
      </c>
      <c r="B46" s="960"/>
      <c r="C46" s="960"/>
      <c r="D46" s="961">
        <v>51.733899999999998</v>
      </c>
      <c r="E46" s="961"/>
      <c r="F46" s="961"/>
      <c r="G46" s="961"/>
      <c r="H46" s="962" t="s">
        <v>548</v>
      </c>
      <c r="I46" s="962"/>
      <c r="J46" s="962"/>
      <c r="K46" s="962"/>
      <c r="L46" s="963" t="s">
        <v>523</v>
      </c>
      <c r="M46" s="963"/>
      <c r="N46" s="963"/>
      <c r="O46" s="963"/>
      <c r="P46" s="962" t="s">
        <v>535</v>
      </c>
      <c r="Q46" s="962"/>
      <c r="R46" s="962"/>
      <c r="S46" s="964"/>
      <c r="Y46" s="23"/>
      <c r="Z46" s="23"/>
      <c r="AA46" s="23"/>
      <c r="AB46" s="23"/>
      <c r="AC46" s="23"/>
      <c r="AD46" s="23"/>
      <c r="AE46" s="23"/>
      <c r="AF46" s="23"/>
      <c r="AG46" s="296"/>
      <c r="AH46" s="23"/>
    </row>
    <row r="47" spans="1:34" ht="16.5" customHeight="1" thickBot="1" x14ac:dyDescent="0.25">
      <c r="A47" s="1057" t="s">
        <v>139</v>
      </c>
      <c r="B47" s="1058"/>
      <c r="C47" s="1058"/>
      <c r="D47" s="1059">
        <v>57.033200000000001</v>
      </c>
      <c r="E47" s="1059"/>
      <c r="F47" s="1059"/>
      <c r="G47" s="1059"/>
      <c r="H47" s="1060" t="s">
        <v>587</v>
      </c>
      <c r="I47" s="1060"/>
      <c r="J47" s="1060"/>
      <c r="K47" s="1060"/>
      <c r="L47" s="1061" t="s">
        <v>589</v>
      </c>
      <c r="M47" s="1061"/>
      <c r="N47" s="1061"/>
      <c r="O47" s="1061"/>
      <c r="P47" s="1060" t="s">
        <v>591</v>
      </c>
      <c r="Q47" s="1060"/>
      <c r="R47" s="1060"/>
      <c r="S47" s="1062"/>
      <c r="Y47" s="23"/>
      <c r="Z47" s="23"/>
      <c r="AA47" s="23"/>
      <c r="AB47" s="23"/>
      <c r="AC47" s="23"/>
      <c r="AD47" s="23"/>
      <c r="AE47" s="23"/>
      <c r="AF47" s="23"/>
      <c r="AG47" s="296"/>
      <c r="AH47" s="23"/>
    </row>
    <row r="48" spans="1:34" x14ac:dyDescent="0.2">
      <c r="A48" s="949" t="s">
        <v>506</v>
      </c>
      <c r="B48" s="949"/>
      <c r="C48" s="949"/>
      <c r="D48" s="949"/>
      <c r="E48" s="949"/>
      <c r="F48" s="949"/>
      <c r="G48" s="949"/>
      <c r="H48" s="949"/>
      <c r="I48" s="949"/>
      <c r="J48" s="949"/>
      <c r="K48" s="949"/>
      <c r="L48" s="949"/>
      <c r="M48" s="949"/>
      <c r="N48" s="949"/>
      <c r="O48" s="949"/>
      <c r="P48" s="949"/>
      <c r="Q48" s="949"/>
      <c r="R48" s="949"/>
      <c r="S48" s="949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x14ac:dyDescent="0.2">
      <c r="A49" s="965" t="s">
        <v>510</v>
      </c>
      <c r="B49" s="965"/>
      <c r="C49" s="965"/>
      <c r="D49" s="965"/>
      <c r="E49" s="965"/>
      <c r="F49" s="965"/>
      <c r="G49" s="965"/>
      <c r="H49" s="965"/>
      <c r="I49" s="965"/>
      <c r="J49" s="965"/>
      <c r="K49" s="965"/>
      <c r="L49" s="965"/>
      <c r="M49" s="965"/>
      <c r="N49" s="965"/>
      <c r="O49" s="965"/>
      <c r="P49" s="965"/>
      <c r="Q49" s="965"/>
      <c r="R49" s="965"/>
      <c r="S49" s="965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8.75" customHeight="1" x14ac:dyDescent="0.3">
      <c r="A50" s="269"/>
      <c r="B50" s="57"/>
      <c r="C50" s="58"/>
      <c r="D50" s="58"/>
      <c r="E50" s="58"/>
      <c r="F50" s="270"/>
      <c r="G50" s="271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8" customHeight="1" x14ac:dyDescent="0.3">
      <c r="A51" s="269"/>
      <c r="B51" s="57"/>
      <c r="C51" s="58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950"/>
      <c r="P51" s="950"/>
      <c r="Q51" s="950"/>
      <c r="R51" s="950"/>
      <c r="S51" s="950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22.5" customHeight="1" x14ac:dyDescent="0.3">
      <c r="A52" s="57"/>
      <c r="B52" s="273"/>
      <c r="C52" s="273"/>
      <c r="D52" s="58"/>
      <c r="E52" s="58"/>
      <c r="F52" s="270"/>
      <c r="G52" s="271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1:34" ht="15.75" customHeight="1" x14ac:dyDescent="0.3">
      <c r="D53" s="58"/>
      <c r="E53" s="58"/>
      <c r="F53" s="270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</row>
    <row r="54" spans="1:34" ht="18.75" x14ac:dyDescent="0.3">
      <c r="D54" s="273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Q54" s="272"/>
      <c r="R54" s="272"/>
      <c r="S54" s="272"/>
    </row>
    <row r="55" spans="1:34" ht="18.75" x14ac:dyDescent="0.3">
      <c r="A55" s="57"/>
    </row>
    <row r="58" spans="1:34" ht="18.75" x14ac:dyDescent="0.3">
      <c r="A58" s="57"/>
      <c r="B58" s="57"/>
      <c r="C58" s="58"/>
    </row>
    <row r="60" spans="1:34" ht="18.75" x14ac:dyDescent="0.3">
      <c r="B60" s="57"/>
      <c r="C60" s="58"/>
    </row>
    <row r="61" spans="1:34" ht="18.75" x14ac:dyDescent="0.3">
      <c r="A61" s="57"/>
      <c r="B61" s="57"/>
      <c r="C61" s="58"/>
    </row>
    <row r="65" spans="1:228" ht="18.75" x14ac:dyDescent="0.3">
      <c r="A65" s="57"/>
      <c r="B65" s="57"/>
      <c r="C65" s="58"/>
    </row>
    <row r="68" spans="1:228" ht="18.75" x14ac:dyDescent="0.3">
      <c r="A68" s="57"/>
      <c r="B68" s="57"/>
      <c r="C68" s="58"/>
    </row>
    <row r="70" spans="1:228" s="18" customFormat="1" ht="18.75" x14ac:dyDescent="0.3">
      <c r="A70" s="57"/>
      <c r="B70" s="57"/>
      <c r="C70" s="58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</row>
  </sheetData>
  <mergeCells count="203">
    <mergeCell ref="A47:C47"/>
    <mergeCell ref="D47:G47"/>
    <mergeCell ref="H47:K47"/>
    <mergeCell ref="L47:O47"/>
    <mergeCell ref="P47:S47"/>
    <mergeCell ref="L31:O31"/>
    <mergeCell ref="P31:S31"/>
    <mergeCell ref="A46:C46"/>
    <mergeCell ref="D46:G46"/>
    <mergeCell ref="H46:K46"/>
    <mergeCell ref="L46:O46"/>
    <mergeCell ref="P46:S46"/>
    <mergeCell ref="H41:K41"/>
    <mergeCell ref="L41:O41"/>
    <mergeCell ref="P41:S41"/>
    <mergeCell ref="A37:C37"/>
    <mergeCell ref="H35:K35"/>
    <mergeCell ref="L35:O35"/>
    <mergeCell ref="P35:S35"/>
    <mergeCell ref="A32:C32"/>
    <mergeCell ref="D32:G32"/>
    <mergeCell ref="H32:K32"/>
    <mergeCell ref="L32:O32"/>
    <mergeCell ref="P32:S32"/>
    <mergeCell ref="P29:S29"/>
    <mergeCell ref="A45:C45"/>
    <mergeCell ref="D45:G45"/>
    <mergeCell ref="H45:K45"/>
    <mergeCell ref="L45:O45"/>
    <mergeCell ref="P45:S45"/>
    <mergeCell ref="D37:G37"/>
    <mergeCell ref="H37:K37"/>
    <mergeCell ref="L37:O37"/>
    <mergeCell ref="P37:S37"/>
    <mergeCell ref="D42:G42"/>
    <mergeCell ref="H42:K42"/>
    <mergeCell ref="L42:O42"/>
    <mergeCell ref="P42:S42"/>
    <mergeCell ref="A43:C43"/>
    <mergeCell ref="D43:G43"/>
    <mergeCell ref="H43:K43"/>
    <mergeCell ref="L43:O43"/>
    <mergeCell ref="A44:C44"/>
    <mergeCell ref="D40:G40"/>
    <mergeCell ref="D41:G41"/>
    <mergeCell ref="A31:C31"/>
    <mergeCell ref="D31:G31"/>
    <mergeCell ref="H31:K31"/>
    <mergeCell ref="A27:C27"/>
    <mergeCell ref="D27:G27"/>
    <mergeCell ref="H27:K27"/>
    <mergeCell ref="L27:O27"/>
    <mergeCell ref="P27:S27"/>
    <mergeCell ref="A36:C36"/>
    <mergeCell ref="D36:G36"/>
    <mergeCell ref="H36:K36"/>
    <mergeCell ref="L36:O36"/>
    <mergeCell ref="P36:S36"/>
    <mergeCell ref="A30:C30"/>
    <mergeCell ref="D30:G30"/>
    <mergeCell ref="H30:K30"/>
    <mergeCell ref="L30:O30"/>
    <mergeCell ref="P30:S30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5:C25"/>
    <mergeCell ref="D25:G25"/>
    <mergeCell ref="H25:K25"/>
    <mergeCell ref="L25:O25"/>
    <mergeCell ref="P25:S25"/>
    <mergeCell ref="A34:C35"/>
    <mergeCell ref="D34:G35"/>
    <mergeCell ref="H34:S34"/>
    <mergeCell ref="A23:C23"/>
    <mergeCell ref="D23:G23"/>
    <mergeCell ref="H23:K23"/>
    <mergeCell ref="L23:O23"/>
    <mergeCell ref="P23:S23"/>
    <mergeCell ref="A33:S33"/>
    <mergeCell ref="A24:C24"/>
    <mergeCell ref="D24:G24"/>
    <mergeCell ref="H24:K24"/>
    <mergeCell ref="L24:O24"/>
    <mergeCell ref="P24:S24"/>
    <mergeCell ref="A26:C26"/>
    <mergeCell ref="D26:G26"/>
    <mergeCell ref="H26:K26"/>
    <mergeCell ref="L26:O26"/>
    <mergeCell ref="P26:S26"/>
    <mergeCell ref="A48:S48"/>
    <mergeCell ref="O51:S51"/>
    <mergeCell ref="A38:C38"/>
    <mergeCell ref="D38:G38"/>
    <mergeCell ref="H38:K38"/>
    <mergeCell ref="L38:O38"/>
    <mergeCell ref="P38:S38"/>
    <mergeCell ref="A39:C39"/>
    <mergeCell ref="D39:G39"/>
    <mergeCell ref="H39:K39"/>
    <mergeCell ref="L39:O39"/>
    <mergeCell ref="P39:S39"/>
    <mergeCell ref="A40:C40"/>
    <mergeCell ref="A42:C42"/>
    <mergeCell ref="D44:G44"/>
    <mergeCell ref="H44:K44"/>
    <mergeCell ref="L44:O44"/>
    <mergeCell ref="P43:S43"/>
    <mergeCell ref="P44:S44"/>
    <mergeCell ref="A49:S49"/>
    <mergeCell ref="H40:K40"/>
    <mergeCell ref="L40:O40"/>
    <mergeCell ref="P40:S40"/>
    <mergeCell ref="A41:C41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6"/>
  <sheetViews>
    <sheetView topLeftCell="A19" zoomScaleNormal="100" workbookViewId="0">
      <selection sqref="A1:H1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694" t="s">
        <v>146</v>
      </c>
      <c r="B1" s="694"/>
      <c r="C1" s="694"/>
      <c r="D1" s="694"/>
      <c r="E1" s="694"/>
      <c r="F1" s="694"/>
      <c r="G1" s="694"/>
      <c r="H1" s="694"/>
      <c r="I1" s="242"/>
      <c r="J1" s="200"/>
    </row>
    <row r="2" spans="1:12" ht="32.25" customHeight="1" thickBot="1" x14ac:dyDescent="0.35">
      <c r="A2" s="220"/>
      <c r="B2" s="220"/>
      <c r="C2" s="220"/>
      <c r="D2" s="220"/>
      <c r="E2" s="220"/>
      <c r="F2" s="248"/>
      <c r="G2" s="693" t="s">
        <v>179</v>
      </c>
      <c r="H2" s="693"/>
      <c r="I2" s="113"/>
      <c r="J2" s="108"/>
    </row>
    <row r="3" spans="1:12" ht="51.75" customHeight="1" thickBot="1" x14ac:dyDescent="0.25">
      <c r="A3" s="689" t="s">
        <v>66</v>
      </c>
      <c r="B3" s="691" t="s">
        <v>377</v>
      </c>
      <c r="C3" s="681" t="s">
        <v>294</v>
      </c>
      <c r="D3" s="681"/>
      <c r="E3" s="681"/>
      <c r="F3" s="682"/>
      <c r="G3" s="699" t="s">
        <v>390</v>
      </c>
      <c r="H3" s="700"/>
      <c r="I3" s="4"/>
      <c r="J3" s="201"/>
    </row>
    <row r="4" spans="1:12" ht="41.25" customHeight="1" thickBot="1" x14ac:dyDescent="0.25">
      <c r="A4" s="690"/>
      <c r="B4" s="692"/>
      <c r="C4" s="221" t="s">
        <v>453</v>
      </c>
      <c r="D4" s="221" t="s">
        <v>362</v>
      </c>
      <c r="E4" s="221" t="s">
        <v>454</v>
      </c>
      <c r="F4" s="223" t="s">
        <v>459</v>
      </c>
      <c r="G4" s="701" t="s">
        <v>362</v>
      </c>
      <c r="H4" s="702"/>
      <c r="I4" s="4"/>
      <c r="J4" s="202"/>
    </row>
    <row r="5" spans="1:12" ht="20.25" thickBot="1" x14ac:dyDescent="0.25">
      <c r="A5" s="224" t="s">
        <v>315</v>
      </c>
      <c r="B5" s="305" t="s">
        <v>28</v>
      </c>
      <c r="C5" s="302" t="s">
        <v>460</v>
      </c>
      <c r="D5" s="300">
        <v>177326</v>
      </c>
      <c r="E5" s="302" t="s">
        <v>461</v>
      </c>
      <c r="F5" s="300">
        <v>-556</v>
      </c>
      <c r="G5" s="703">
        <v>33861</v>
      </c>
      <c r="H5" s="704"/>
      <c r="I5" s="4"/>
      <c r="J5" s="688"/>
      <c r="L5" s="39"/>
    </row>
    <row r="6" spans="1:12" ht="19.5" hidden="1" customHeight="1" x14ac:dyDescent="0.2">
      <c r="A6" s="225" t="s">
        <v>143</v>
      </c>
      <c r="B6" s="226" t="s">
        <v>28</v>
      </c>
      <c r="C6" s="112"/>
      <c r="D6" s="222"/>
      <c r="F6" s="222"/>
      <c r="G6" s="112"/>
      <c r="H6" s="304"/>
      <c r="I6" s="4"/>
      <c r="J6" s="688"/>
    </row>
    <row r="7" spans="1:12" ht="17.25" hidden="1" customHeight="1" thickBot="1" x14ac:dyDescent="0.3">
      <c r="A7" s="213" t="s">
        <v>126</v>
      </c>
      <c r="B7" s="227" t="s">
        <v>28</v>
      </c>
      <c r="C7" s="303"/>
      <c r="D7" s="222"/>
      <c r="F7" s="222"/>
      <c r="G7" s="112"/>
      <c r="H7" s="304"/>
      <c r="I7" s="4"/>
      <c r="J7" s="688"/>
    </row>
    <row r="8" spans="1:12" ht="19.5" customHeight="1" x14ac:dyDescent="0.25">
      <c r="A8" s="228" t="s">
        <v>67</v>
      </c>
      <c r="B8" s="305"/>
      <c r="C8" s="300"/>
      <c r="D8" s="300"/>
      <c r="E8" s="276"/>
      <c r="F8" s="300"/>
      <c r="G8" s="707"/>
      <c r="H8" s="708"/>
      <c r="I8" s="4"/>
      <c r="J8" s="203"/>
      <c r="K8" s="39"/>
    </row>
    <row r="9" spans="1:12" ht="20.25" customHeight="1" thickBot="1" x14ac:dyDescent="0.3">
      <c r="A9" s="229" t="s">
        <v>65</v>
      </c>
      <c r="B9" s="226" t="s">
        <v>28</v>
      </c>
      <c r="C9" s="222">
        <v>8150</v>
      </c>
      <c r="D9" s="222">
        <v>11008</v>
      </c>
      <c r="E9" s="222">
        <v>8788</v>
      </c>
      <c r="F9" s="222">
        <f>E9-C9</f>
        <v>638</v>
      </c>
      <c r="G9" s="705">
        <v>1571</v>
      </c>
      <c r="H9" s="706"/>
      <c r="I9" s="4"/>
      <c r="J9" s="203"/>
      <c r="K9" s="39"/>
    </row>
    <row r="10" spans="1:12" ht="18.75" customHeight="1" x14ac:dyDescent="0.25">
      <c r="A10" s="230" t="s">
        <v>68</v>
      </c>
      <c r="B10" s="305"/>
      <c r="C10" s="275"/>
      <c r="D10" s="275"/>
      <c r="E10" s="276"/>
      <c r="F10" s="275"/>
      <c r="G10" s="709"/>
      <c r="H10" s="710"/>
      <c r="I10" s="4"/>
      <c r="J10" s="4"/>
    </row>
    <row r="11" spans="1:12" ht="20.25" customHeight="1" thickBot="1" x14ac:dyDescent="0.3">
      <c r="A11" s="229" t="s">
        <v>65</v>
      </c>
      <c r="B11" s="226" t="s">
        <v>28</v>
      </c>
      <c r="C11" s="222">
        <v>10218</v>
      </c>
      <c r="D11" s="222">
        <v>13872</v>
      </c>
      <c r="E11" s="222">
        <v>10224</v>
      </c>
      <c r="F11" s="222">
        <f>E11-C11</f>
        <v>6</v>
      </c>
      <c r="G11" s="705">
        <v>1995</v>
      </c>
      <c r="H11" s="706"/>
      <c r="I11" s="4"/>
      <c r="J11" s="203"/>
    </row>
    <row r="12" spans="1:12" ht="18.75" customHeight="1" x14ac:dyDescent="0.25">
      <c r="A12" s="231" t="s">
        <v>62</v>
      </c>
      <c r="B12" s="305"/>
      <c r="C12" s="275"/>
      <c r="D12" s="275"/>
      <c r="E12" s="276"/>
      <c r="F12" s="275"/>
      <c r="G12" s="707"/>
      <c r="H12" s="708"/>
      <c r="I12" s="4"/>
      <c r="J12" s="203"/>
      <c r="K12" s="39"/>
    </row>
    <row r="13" spans="1:12" ht="19.5" customHeight="1" thickBot="1" x14ac:dyDescent="0.3">
      <c r="A13" s="232" t="s">
        <v>65</v>
      </c>
      <c r="B13" s="306" t="s">
        <v>28</v>
      </c>
      <c r="C13" s="301">
        <f>C9-C11</f>
        <v>-2068</v>
      </c>
      <c r="D13" s="301">
        <v>-2864</v>
      </c>
      <c r="E13" s="301">
        <f>E9-E11</f>
        <v>-1436</v>
      </c>
      <c r="F13" s="301">
        <f>E13-C13</f>
        <v>632</v>
      </c>
      <c r="G13" s="675">
        <v>-424</v>
      </c>
      <c r="H13" s="676"/>
      <c r="I13" s="4"/>
      <c r="J13" s="205"/>
    </row>
    <row r="14" spans="1:12" ht="34.5" customHeight="1" x14ac:dyDescent="0.2">
      <c r="A14" s="671" t="s">
        <v>314</v>
      </c>
      <c r="B14" s="671"/>
      <c r="C14" s="671"/>
      <c r="D14" s="671"/>
      <c r="E14" s="671"/>
      <c r="F14" s="671"/>
      <c r="G14" s="672"/>
      <c r="H14" s="31"/>
    </row>
    <row r="15" spans="1:12" ht="33" customHeight="1" x14ac:dyDescent="0.25">
      <c r="A15" s="687" t="s">
        <v>449</v>
      </c>
      <c r="B15" s="687"/>
      <c r="C15" s="687"/>
      <c r="D15" s="687"/>
      <c r="E15" s="687"/>
      <c r="F15" s="687"/>
      <c r="G15" s="687"/>
      <c r="H15" s="687"/>
    </row>
    <row r="16" spans="1:12" ht="18" customHeight="1" thickBot="1" x14ac:dyDescent="0.3">
      <c r="A16" s="292"/>
      <c r="B16" s="292"/>
      <c r="C16" s="293"/>
      <c r="D16" s="293"/>
      <c r="E16" s="293"/>
      <c r="F16" s="293"/>
      <c r="G16" s="293"/>
      <c r="H16" s="293"/>
    </row>
    <row r="17" spans="1:10" ht="53.45" customHeight="1" thickBot="1" x14ac:dyDescent="0.25">
      <c r="A17" s="695" t="s">
        <v>66</v>
      </c>
      <c r="B17" s="691" t="s">
        <v>377</v>
      </c>
      <c r="C17" s="681" t="s">
        <v>294</v>
      </c>
      <c r="D17" s="681"/>
      <c r="E17" s="681"/>
      <c r="F17" s="682"/>
      <c r="G17" s="683" t="s">
        <v>390</v>
      </c>
      <c r="H17" s="684"/>
    </row>
    <row r="18" spans="1:10" ht="44.25" customHeight="1" thickBot="1" x14ac:dyDescent="0.25">
      <c r="A18" s="696"/>
      <c r="B18" s="692"/>
      <c r="C18" s="389" t="s">
        <v>553</v>
      </c>
      <c r="D18" s="389" t="s">
        <v>477</v>
      </c>
      <c r="E18" s="389" t="s">
        <v>554</v>
      </c>
      <c r="F18" s="393" t="s">
        <v>555</v>
      </c>
      <c r="G18" s="685" t="s">
        <v>556</v>
      </c>
      <c r="H18" s="686"/>
    </row>
    <row r="19" spans="1:10" ht="19.5" customHeight="1" thickBot="1" x14ac:dyDescent="0.3">
      <c r="A19" s="394" t="s">
        <v>34</v>
      </c>
      <c r="B19" s="306" t="s">
        <v>28</v>
      </c>
      <c r="C19" s="390">
        <v>2521</v>
      </c>
      <c r="D19" s="390">
        <v>2695</v>
      </c>
      <c r="E19" s="390">
        <v>2632</v>
      </c>
      <c r="F19" s="383">
        <f>E19-C19</f>
        <v>111</v>
      </c>
      <c r="G19" s="677">
        <v>486</v>
      </c>
      <c r="H19" s="678"/>
      <c r="I19" s="2" t="s">
        <v>451</v>
      </c>
      <c r="J19" s="109">
        <f>D19*1000/D5</f>
        <v>15.197996909646639</v>
      </c>
    </row>
    <row r="20" spans="1:10" ht="20.25" customHeight="1" thickBot="1" x14ac:dyDescent="0.3">
      <c r="A20" s="395" t="s">
        <v>35</v>
      </c>
      <c r="B20" s="396" t="s">
        <v>28</v>
      </c>
      <c r="C20" s="390">
        <v>1007</v>
      </c>
      <c r="D20" s="390">
        <v>1091</v>
      </c>
      <c r="E20" s="390">
        <v>1035</v>
      </c>
      <c r="F20" s="383">
        <f>E20-C20</f>
        <v>28</v>
      </c>
      <c r="G20" s="677">
        <v>288</v>
      </c>
      <c r="H20" s="678"/>
      <c r="I20" s="2" t="s">
        <v>452</v>
      </c>
      <c r="J20" s="109">
        <f>D20*1000/D5</f>
        <v>6.1525100662057453</v>
      </c>
    </row>
    <row r="21" spans="1:10" ht="18.75" customHeight="1" x14ac:dyDescent="0.25">
      <c r="A21" s="230" t="s">
        <v>153</v>
      </c>
      <c r="B21" s="697" t="s">
        <v>28</v>
      </c>
      <c r="C21" s="679">
        <f>C19-C20</f>
        <v>1514</v>
      </c>
      <c r="D21" s="679">
        <f>D19-D20</f>
        <v>1604</v>
      </c>
      <c r="E21" s="679">
        <f>E19-E20</f>
        <v>1597</v>
      </c>
      <c r="F21" s="679">
        <f>E21-C21</f>
        <v>83</v>
      </c>
      <c r="G21" s="673">
        <f>G19-G20</f>
        <v>198</v>
      </c>
      <c r="H21" s="674"/>
    </row>
    <row r="22" spans="1:10" ht="17.25" thickBot="1" x14ac:dyDescent="0.3">
      <c r="A22" s="397" t="s">
        <v>65</v>
      </c>
      <c r="B22" s="698"/>
      <c r="C22" s="680"/>
      <c r="D22" s="680"/>
      <c r="E22" s="680"/>
      <c r="F22" s="680"/>
      <c r="G22" s="675"/>
      <c r="H22" s="676"/>
    </row>
    <row r="23" spans="1:10" ht="19.5" customHeight="1" thickBot="1" x14ac:dyDescent="0.3">
      <c r="A23" s="398" t="s">
        <v>406</v>
      </c>
      <c r="B23" s="306"/>
      <c r="C23" s="390">
        <v>1981</v>
      </c>
      <c r="D23" s="390">
        <v>2167</v>
      </c>
      <c r="E23" s="390">
        <v>1733</v>
      </c>
      <c r="F23" s="383">
        <f>E23-C23</f>
        <v>-248</v>
      </c>
      <c r="G23" s="677">
        <v>245</v>
      </c>
      <c r="H23" s="678"/>
    </row>
    <row r="24" spans="1:10" ht="20.25" customHeight="1" thickBot="1" x14ac:dyDescent="0.3">
      <c r="A24" s="399" t="s">
        <v>405</v>
      </c>
      <c r="B24" s="396"/>
      <c r="C24" s="390">
        <v>1345</v>
      </c>
      <c r="D24" s="390">
        <v>1294</v>
      </c>
      <c r="E24" s="390">
        <v>1367</v>
      </c>
      <c r="F24" s="383">
        <f>E24-C24</f>
        <v>22</v>
      </c>
      <c r="G24" s="677">
        <v>178</v>
      </c>
      <c r="H24" s="678"/>
    </row>
    <row r="25" spans="1:10" ht="20.25" customHeight="1" x14ac:dyDescent="0.25">
      <c r="A25" s="250" t="s">
        <v>475</v>
      </c>
      <c r="B25" s="249"/>
      <c r="C25" s="274"/>
      <c r="D25" s="274"/>
      <c r="E25" s="274"/>
      <c r="F25" s="274"/>
      <c r="G25" s="274"/>
      <c r="H25" s="203"/>
    </row>
    <row r="26" spans="1:10" ht="15.75" customHeight="1" x14ac:dyDescent="0.25">
      <c r="A26" s="204" t="s">
        <v>476</v>
      </c>
    </row>
    <row r="36" ht="12" customHeight="1" x14ac:dyDescent="0.2"/>
  </sheetData>
  <mergeCells count="32">
    <mergeCell ref="A1:H1"/>
    <mergeCell ref="A17:A18"/>
    <mergeCell ref="B17:B18"/>
    <mergeCell ref="B21:B22"/>
    <mergeCell ref="C21:C22"/>
    <mergeCell ref="F21:F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J5:J7"/>
    <mergeCell ref="A3:A4"/>
    <mergeCell ref="B3:B4"/>
    <mergeCell ref="G2:H2"/>
    <mergeCell ref="C3:F3"/>
    <mergeCell ref="A14:G14"/>
    <mergeCell ref="G21:H22"/>
    <mergeCell ref="G23:H23"/>
    <mergeCell ref="G24:H24"/>
    <mergeCell ref="E21:E22"/>
    <mergeCell ref="C17:F17"/>
    <mergeCell ref="G17:H17"/>
    <mergeCell ref="G18:H18"/>
    <mergeCell ref="G19:H19"/>
    <mergeCell ref="G20:H20"/>
    <mergeCell ref="A15:H15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4"/>
  <sheetViews>
    <sheetView topLeftCell="A46" zoomScaleNormal="100" workbookViewId="0">
      <selection activeCell="A67" sqref="A67:H67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31" t="s">
        <v>431</v>
      </c>
      <c r="B1" s="731"/>
      <c r="C1" s="731"/>
      <c r="D1" s="731"/>
      <c r="E1" s="731"/>
      <c r="F1" s="731"/>
      <c r="G1" s="731"/>
      <c r="H1" s="731"/>
      <c r="I1" s="731"/>
    </row>
    <row r="2" spans="1:12" ht="12" customHeight="1" thickBot="1" x14ac:dyDescent="0.35">
      <c r="B2" s="385"/>
      <c r="C2" s="385"/>
      <c r="D2" s="745"/>
      <c r="E2" s="745"/>
      <c r="F2" s="745"/>
      <c r="G2" s="745"/>
      <c r="H2" s="745"/>
      <c r="I2" s="385"/>
    </row>
    <row r="3" spans="1:12" ht="17.25" customHeight="1" thickBot="1" x14ac:dyDescent="0.25">
      <c r="A3" s="759"/>
      <c r="B3" s="753" t="s">
        <v>66</v>
      </c>
      <c r="C3" s="756" t="s">
        <v>377</v>
      </c>
      <c r="D3" s="746" t="s">
        <v>557</v>
      </c>
      <c r="E3" s="746" t="s">
        <v>427</v>
      </c>
      <c r="F3" s="746" t="s">
        <v>558</v>
      </c>
      <c r="G3" s="749" t="s">
        <v>559</v>
      </c>
      <c r="H3" s="750"/>
      <c r="I3" s="405" t="s">
        <v>54</v>
      </c>
    </row>
    <row r="4" spans="1:12" ht="13.5" customHeight="1" thickBot="1" x14ac:dyDescent="0.25">
      <c r="A4" s="760"/>
      <c r="B4" s="754"/>
      <c r="C4" s="757"/>
      <c r="D4" s="747"/>
      <c r="E4" s="747"/>
      <c r="F4" s="747"/>
      <c r="G4" s="751"/>
      <c r="H4" s="752"/>
      <c r="I4" s="405"/>
    </row>
    <row r="5" spans="1:12" ht="15.75" customHeight="1" thickBot="1" x14ac:dyDescent="0.25">
      <c r="A5" s="761"/>
      <c r="B5" s="755"/>
      <c r="C5" s="758"/>
      <c r="D5" s="748"/>
      <c r="E5" s="748"/>
      <c r="F5" s="748"/>
      <c r="G5" s="406" t="s">
        <v>116</v>
      </c>
      <c r="H5" s="407" t="s">
        <v>29</v>
      </c>
      <c r="I5" s="408" t="s">
        <v>113</v>
      </c>
    </row>
    <row r="6" spans="1:12" ht="41.25" customHeight="1" x14ac:dyDescent="0.2">
      <c r="A6" s="641" t="s">
        <v>59</v>
      </c>
      <c r="B6" s="642" t="s">
        <v>356</v>
      </c>
      <c r="C6" s="643" t="s">
        <v>28</v>
      </c>
      <c r="D6" s="400">
        <v>84274</v>
      </c>
      <c r="E6" s="400">
        <v>85805</v>
      </c>
      <c r="F6" s="400">
        <v>84161</v>
      </c>
      <c r="G6" s="400">
        <f>F6-D6</f>
        <v>-113</v>
      </c>
      <c r="H6" s="655">
        <f>F6/D6*100</f>
        <v>99.865913567648391</v>
      </c>
      <c r="I6" s="207"/>
      <c r="J6" s="26"/>
      <c r="K6" s="26"/>
    </row>
    <row r="7" spans="1:12" ht="16.5" x14ac:dyDescent="0.2">
      <c r="A7" s="633"/>
      <c r="B7" s="634" t="s">
        <v>31</v>
      </c>
      <c r="C7" s="635"/>
      <c r="D7" s="401"/>
      <c r="E7" s="401"/>
      <c r="F7" s="401"/>
      <c r="G7" s="401"/>
      <c r="H7" s="636"/>
      <c r="I7" s="208"/>
    </row>
    <row r="8" spans="1:12" ht="19.5" x14ac:dyDescent="0.2">
      <c r="A8" s="637" t="s">
        <v>330</v>
      </c>
      <c r="B8" s="638" t="s">
        <v>357</v>
      </c>
      <c r="C8" s="635"/>
      <c r="D8" s="402" t="s">
        <v>304</v>
      </c>
      <c r="E8" s="402" t="s">
        <v>304</v>
      </c>
      <c r="F8" s="402" t="s">
        <v>304</v>
      </c>
      <c r="G8" s="401"/>
      <c r="H8" s="636"/>
      <c r="I8" s="208"/>
    </row>
    <row r="9" spans="1:12" ht="16.5" x14ac:dyDescent="0.2">
      <c r="A9" s="637" t="s">
        <v>331</v>
      </c>
      <c r="B9" s="644" t="s">
        <v>345</v>
      </c>
      <c r="C9" s="640" t="s">
        <v>28</v>
      </c>
      <c r="D9" s="401">
        <v>10432</v>
      </c>
      <c r="E9" s="401">
        <v>10573</v>
      </c>
      <c r="F9" s="401">
        <v>10199</v>
      </c>
      <c r="G9" s="401">
        <f t="shared" ref="G9:G21" si="0">F9-D9</f>
        <v>-233</v>
      </c>
      <c r="H9" s="636">
        <f t="shared" ref="H9:H21" si="1">F9/D9*100</f>
        <v>97.766487730061343</v>
      </c>
      <c r="I9" s="208"/>
      <c r="J9" s="8"/>
      <c r="K9" s="26"/>
      <c r="L9" s="8"/>
    </row>
    <row r="10" spans="1:12" ht="16.5" x14ac:dyDescent="0.2">
      <c r="A10" s="637" t="s">
        <v>332</v>
      </c>
      <c r="B10" s="645" t="s">
        <v>346</v>
      </c>
      <c r="C10" s="640" t="s">
        <v>28</v>
      </c>
      <c r="D10" s="401">
        <v>23934</v>
      </c>
      <c r="E10" s="401">
        <v>24804</v>
      </c>
      <c r="F10" s="401">
        <v>23464</v>
      </c>
      <c r="G10" s="401">
        <f t="shared" si="0"/>
        <v>-470</v>
      </c>
      <c r="H10" s="636">
        <f t="shared" si="1"/>
        <v>98.036266399264647</v>
      </c>
      <c r="I10" s="208"/>
      <c r="J10" s="8"/>
      <c r="K10" s="26"/>
      <c r="L10" s="8"/>
    </row>
    <row r="11" spans="1:12" ht="16.5" x14ac:dyDescent="0.2">
      <c r="A11" s="637" t="s">
        <v>333</v>
      </c>
      <c r="B11" s="315" t="s">
        <v>347</v>
      </c>
      <c r="C11" s="640" t="s">
        <v>28</v>
      </c>
      <c r="D11" s="401">
        <v>3556</v>
      </c>
      <c r="E11" s="401">
        <v>3582</v>
      </c>
      <c r="F11" s="401">
        <v>3478</v>
      </c>
      <c r="G11" s="401">
        <f t="shared" si="0"/>
        <v>-78</v>
      </c>
      <c r="H11" s="636">
        <f t="shared" si="1"/>
        <v>97.806524184476942</v>
      </c>
      <c r="I11" s="208"/>
      <c r="J11" s="8"/>
      <c r="K11" s="26"/>
      <c r="L11" s="8"/>
    </row>
    <row r="12" spans="1:12" ht="16.5" x14ac:dyDescent="0.2">
      <c r="A12" s="637" t="s">
        <v>334</v>
      </c>
      <c r="B12" s="314" t="s">
        <v>348</v>
      </c>
      <c r="C12" s="640" t="s">
        <v>28</v>
      </c>
      <c r="D12" s="401">
        <v>6072</v>
      </c>
      <c r="E12" s="401">
        <v>6214</v>
      </c>
      <c r="F12" s="401">
        <v>6770</v>
      </c>
      <c r="G12" s="401">
        <f t="shared" si="0"/>
        <v>698</v>
      </c>
      <c r="H12" s="636">
        <f t="shared" si="1"/>
        <v>111.4953886693017</v>
      </c>
      <c r="I12" s="208"/>
      <c r="J12" s="8"/>
      <c r="K12" s="26"/>
      <c r="L12" s="8"/>
    </row>
    <row r="13" spans="1:12" ht="33" x14ac:dyDescent="0.2">
      <c r="A13" s="637" t="s">
        <v>335</v>
      </c>
      <c r="B13" s="646" t="s">
        <v>349</v>
      </c>
      <c r="C13" s="647" t="s">
        <v>28</v>
      </c>
      <c r="D13" s="401">
        <v>1282</v>
      </c>
      <c r="E13" s="401">
        <v>1275</v>
      </c>
      <c r="F13" s="401">
        <v>1547</v>
      </c>
      <c r="G13" s="401">
        <f t="shared" si="0"/>
        <v>265</v>
      </c>
      <c r="H13" s="636">
        <f t="shared" si="1"/>
        <v>120.67082683307333</v>
      </c>
      <c r="I13" s="208"/>
      <c r="J13" s="8"/>
      <c r="K13" s="26"/>
      <c r="L13" s="8"/>
    </row>
    <row r="14" spans="1:12" s="27" customFormat="1" ht="16.5" x14ac:dyDescent="0.2">
      <c r="A14" s="637" t="s">
        <v>336</v>
      </c>
      <c r="B14" s="646" t="s">
        <v>350</v>
      </c>
      <c r="C14" s="647" t="s">
        <v>28</v>
      </c>
      <c r="D14" s="401">
        <v>1266</v>
      </c>
      <c r="E14" s="401">
        <v>1311</v>
      </c>
      <c r="F14" s="401">
        <v>1184</v>
      </c>
      <c r="G14" s="401">
        <f t="shared" si="0"/>
        <v>-82</v>
      </c>
      <c r="H14" s="636">
        <f t="shared" si="1"/>
        <v>93.522906793048975</v>
      </c>
      <c r="I14" s="209"/>
      <c r="J14" s="34"/>
      <c r="K14" s="35"/>
      <c r="L14" s="34"/>
    </row>
    <row r="15" spans="1:12" ht="16.5" x14ac:dyDescent="0.2">
      <c r="A15" s="637" t="s">
        <v>337</v>
      </c>
      <c r="B15" s="313" t="s">
        <v>152</v>
      </c>
      <c r="C15" s="640" t="s">
        <v>28</v>
      </c>
      <c r="D15" s="401">
        <v>11046</v>
      </c>
      <c r="E15" s="401">
        <v>11211</v>
      </c>
      <c r="F15" s="401">
        <v>10358</v>
      </c>
      <c r="G15" s="401">
        <f t="shared" si="0"/>
        <v>-688</v>
      </c>
      <c r="H15" s="636">
        <f t="shared" si="1"/>
        <v>93.771500995835595</v>
      </c>
      <c r="I15" s="208"/>
      <c r="J15" s="8"/>
      <c r="K15" s="26"/>
      <c r="L15" s="8"/>
    </row>
    <row r="16" spans="1:12" ht="16.5" x14ac:dyDescent="0.2">
      <c r="A16" s="637" t="s">
        <v>338</v>
      </c>
      <c r="B16" s="648" t="s">
        <v>351</v>
      </c>
      <c r="C16" s="640" t="s">
        <v>28</v>
      </c>
      <c r="D16" s="401">
        <v>912</v>
      </c>
      <c r="E16" s="401">
        <v>793</v>
      </c>
      <c r="F16" s="401">
        <v>850</v>
      </c>
      <c r="G16" s="401">
        <f t="shared" si="0"/>
        <v>-62</v>
      </c>
      <c r="H16" s="636">
        <f t="shared" si="1"/>
        <v>93.201754385964904</v>
      </c>
      <c r="I16" s="208"/>
      <c r="J16" s="8"/>
      <c r="K16" s="26"/>
      <c r="L16" s="8"/>
    </row>
    <row r="17" spans="1:12" ht="16.5" customHeight="1" x14ac:dyDescent="0.2">
      <c r="A17" s="637" t="s">
        <v>339</v>
      </c>
      <c r="B17" s="314" t="s">
        <v>352</v>
      </c>
      <c r="C17" s="640" t="s">
        <v>28</v>
      </c>
      <c r="D17" s="401">
        <v>5134</v>
      </c>
      <c r="E17" s="401">
        <v>5360</v>
      </c>
      <c r="F17" s="401">
        <v>5587</v>
      </c>
      <c r="G17" s="401">
        <f t="shared" si="0"/>
        <v>453</v>
      </c>
      <c r="H17" s="636">
        <f t="shared" si="1"/>
        <v>108.8235294117647</v>
      </c>
      <c r="I17" s="208"/>
      <c r="J17" s="8"/>
      <c r="K17" s="26"/>
      <c r="L17" s="8"/>
    </row>
    <row r="18" spans="1:12" ht="33" x14ac:dyDescent="0.2">
      <c r="A18" s="637" t="s">
        <v>340</v>
      </c>
      <c r="B18" s="314" t="s">
        <v>353</v>
      </c>
      <c r="C18" s="640" t="s">
        <v>28</v>
      </c>
      <c r="D18" s="401">
        <v>4659</v>
      </c>
      <c r="E18" s="401">
        <v>4712</v>
      </c>
      <c r="F18" s="401">
        <v>4644</v>
      </c>
      <c r="G18" s="401">
        <f t="shared" si="0"/>
        <v>-15</v>
      </c>
      <c r="H18" s="636">
        <f t="shared" si="1"/>
        <v>99.678042498390212</v>
      </c>
      <c r="I18" s="208"/>
      <c r="J18" s="8"/>
      <c r="K18" s="26"/>
      <c r="L18" s="8"/>
    </row>
    <row r="19" spans="1:12" ht="16.5" x14ac:dyDescent="0.2">
      <c r="A19" s="637" t="s">
        <v>341</v>
      </c>
      <c r="B19" s="314" t="s">
        <v>55</v>
      </c>
      <c r="C19" s="640" t="s">
        <v>28</v>
      </c>
      <c r="D19" s="401">
        <v>7460</v>
      </c>
      <c r="E19" s="401">
        <v>7312</v>
      </c>
      <c r="F19" s="401">
        <v>7567</v>
      </c>
      <c r="G19" s="401">
        <f t="shared" si="0"/>
        <v>107</v>
      </c>
      <c r="H19" s="636">
        <f t="shared" si="1"/>
        <v>101.4343163538874</v>
      </c>
      <c r="I19" s="208"/>
      <c r="J19" s="8"/>
      <c r="K19" s="26"/>
      <c r="L19" s="8"/>
    </row>
    <row r="20" spans="1:12" ht="16.5" x14ac:dyDescent="0.2">
      <c r="A20" s="637" t="s">
        <v>342</v>
      </c>
      <c r="B20" s="314" t="s">
        <v>354</v>
      </c>
      <c r="C20" s="640" t="s">
        <v>28</v>
      </c>
      <c r="D20" s="401">
        <v>6148</v>
      </c>
      <c r="E20" s="401">
        <v>6160</v>
      </c>
      <c r="F20" s="401">
        <v>6266</v>
      </c>
      <c r="G20" s="401">
        <f t="shared" si="0"/>
        <v>118</v>
      </c>
      <c r="H20" s="636">
        <f t="shared" si="1"/>
        <v>101.91932335718934</v>
      </c>
      <c r="I20" s="208"/>
      <c r="J20" s="8"/>
      <c r="K20" s="26"/>
      <c r="L20" s="8"/>
    </row>
    <row r="21" spans="1:12" ht="16.5" x14ac:dyDescent="0.2">
      <c r="A21" s="637" t="s">
        <v>343</v>
      </c>
      <c r="B21" s="314" t="s">
        <v>105</v>
      </c>
      <c r="C21" s="640" t="s">
        <v>28</v>
      </c>
      <c r="D21" s="401">
        <v>2352</v>
      </c>
      <c r="E21" s="401">
        <v>2476</v>
      </c>
      <c r="F21" s="401">
        <v>2223</v>
      </c>
      <c r="G21" s="401">
        <f t="shared" si="0"/>
        <v>-129</v>
      </c>
      <c r="H21" s="636">
        <f t="shared" si="1"/>
        <v>94.515306122448976</v>
      </c>
      <c r="I21" s="208"/>
      <c r="J21" s="8"/>
      <c r="K21" s="26"/>
      <c r="L21" s="8"/>
    </row>
    <row r="22" spans="1:12" s="11" customFormat="1" ht="19.5" x14ac:dyDescent="0.2">
      <c r="A22" s="637" t="s">
        <v>344</v>
      </c>
      <c r="B22" s="639" t="s">
        <v>358</v>
      </c>
      <c r="C22" s="640" t="s">
        <v>28</v>
      </c>
      <c r="D22" s="402" t="s">
        <v>304</v>
      </c>
      <c r="E22" s="402" t="s">
        <v>304</v>
      </c>
      <c r="F22" s="402" t="s">
        <v>304</v>
      </c>
      <c r="G22" s="401"/>
      <c r="H22" s="636"/>
      <c r="I22" s="210"/>
      <c r="J22" s="8"/>
      <c r="K22" s="26"/>
      <c r="L22" s="8"/>
    </row>
    <row r="23" spans="1:12" s="11" customFormat="1" ht="36" x14ac:dyDescent="0.2">
      <c r="A23" s="649" t="s">
        <v>60</v>
      </c>
      <c r="B23" s="650" t="s">
        <v>417</v>
      </c>
      <c r="C23" s="651" t="s">
        <v>28</v>
      </c>
      <c r="D23" s="403">
        <v>7056</v>
      </c>
      <c r="E23" s="403">
        <v>7056</v>
      </c>
      <c r="F23" s="403">
        <v>7056</v>
      </c>
      <c r="G23" s="403">
        <v>0</v>
      </c>
      <c r="H23" s="656">
        <v>100</v>
      </c>
      <c r="I23" s="210"/>
      <c r="J23" s="8"/>
      <c r="K23" s="26"/>
      <c r="L23" s="8"/>
    </row>
    <row r="24" spans="1:12" s="11" customFormat="1" ht="36.75" customHeight="1" thickBot="1" x14ac:dyDescent="0.25">
      <c r="A24" s="652" t="s">
        <v>61</v>
      </c>
      <c r="B24" s="653" t="s">
        <v>359</v>
      </c>
      <c r="C24" s="654" t="s">
        <v>28</v>
      </c>
      <c r="D24" s="404">
        <f>D6+D23</f>
        <v>91330</v>
      </c>
      <c r="E24" s="404">
        <f>E6+E23</f>
        <v>92861</v>
      </c>
      <c r="F24" s="404">
        <f>F6+F23</f>
        <v>91217</v>
      </c>
      <c r="G24" s="404">
        <f>F24-D24</f>
        <v>-113</v>
      </c>
      <c r="H24" s="657">
        <f>F24/D24*100</f>
        <v>99.876272856673594</v>
      </c>
      <c r="I24" s="210"/>
      <c r="J24" s="8"/>
      <c r="K24" s="26"/>
      <c r="L24" s="8"/>
    </row>
    <row r="25" spans="1:12" s="11" customFormat="1" ht="21" customHeight="1" x14ac:dyDescent="0.2">
      <c r="A25" s="713" t="s">
        <v>389</v>
      </c>
      <c r="B25" s="713"/>
      <c r="C25" s="713"/>
      <c r="D25" s="713"/>
      <c r="E25" s="713"/>
      <c r="F25" s="713"/>
      <c r="G25" s="713"/>
      <c r="H25" s="713"/>
      <c r="I25" s="210"/>
      <c r="J25" s="8"/>
      <c r="K25" s="26"/>
      <c r="L25" s="8"/>
    </row>
    <row r="26" spans="1:12" s="11" customFormat="1" ht="34.5" customHeight="1" x14ac:dyDescent="0.2">
      <c r="A26" s="713" t="s">
        <v>355</v>
      </c>
      <c r="B26" s="713"/>
      <c r="C26" s="713"/>
      <c r="D26" s="713"/>
      <c r="E26" s="713"/>
      <c r="F26" s="713"/>
      <c r="G26" s="713"/>
      <c r="H26" s="713"/>
      <c r="I26" s="210"/>
      <c r="J26" s="8"/>
      <c r="K26" s="26"/>
      <c r="L26" s="8"/>
    </row>
    <row r="27" spans="1:12" s="11" customFormat="1" ht="19.5" customHeight="1" x14ac:dyDescent="0.2">
      <c r="A27" s="713" t="s">
        <v>394</v>
      </c>
      <c r="B27" s="713"/>
      <c r="C27" s="713"/>
      <c r="D27" s="713"/>
      <c r="E27" s="713"/>
      <c r="F27" s="713"/>
      <c r="G27" s="713"/>
      <c r="H27" s="713"/>
      <c r="I27" s="243"/>
      <c r="J27" s="8"/>
      <c r="K27" s="26"/>
      <c r="L27" s="8"/>
    </row>
    <row r="28" spans="1:12" s="11" customFormat="1" ht="9" customHeight="1" x14ac:dyDescent="0.2">
      <c r="A28" s="632"/>
      <c r="B28" s="632"/>
      <c r="C28" s="632"/>
      <c r="D28" s="632"/>
      <c r="E28" s="632"/>
      <c r="F28" s="632"/>
      <c r="G28" s="632"/>
      <c r="H28" s="632"/>
      <c r="I28" s="243"/>
      <c r="J28" s="8"/>
      <c r="K28" s="26"/>
      <c r="L28" s="8"/>
    </row>
    <row r="29" spans="1:12" s="11" customFormat="1" ht="19.5" customHeight="1" x14ac:dyDescent="0.2">
      <c r="A29" s="731" t="s">
        <v>166</v>
      </c>
      <c r="B29" s="731"/>
      <c r="C29" s="731"/>
      <c r="D29" s="731"/>
      <c r="E29" s="731"/>
      <c r="F29" s="731"/>
      <c r="G29" s="731"/>
      <c r="H29" s="731"/>
      <c r="I29" s="243"/>
      <c r="J29" s="8"/>
      <c r="K29" s="26"/>
      <c r="L29" s="8"/>
    </row>
    <row r="30" spans="1:12" s="11" customFormat="1" ht="12.75" customHeight="1" thickBot="1" x14ac:dyDescent="0.25">
      <c r="A30" s="384"/>
      <c r="B30" s="384"/>
      <c r="C30" s="384"/>
      <c r="D30" s="384"/>
      <c r="E30" s="384"/>
      <c r="F30" s="384"/>
      <c r="G30" s="384"/>
      <c r="H30" s="384"/>
      <c r="I30" s="243"/>
      <c r="J30" s="8"/>
      <c r="K30" s="26"/>
      <c r="L30" s="8"/>
    </row>
    <row r="31" spans="1:12" s="11" customFormat="1" ht="28.5" customHeight="1" thickBot="1" x14ac:dyDescent="0.25">
      <c r="A31" s="732" t="s">
        <v>66</v>
      </c>
      <c r="B31" s="733"/>
      <c r="C31" s="664" t="s">
        <v>552</v>
      </c>
      <c r="D31" s="737" t="s">
        <v>560</v>
      </c>
      <c r="E31" s="737" t="s">
        <v>372</v>
      </c>
      <c r="F31" s="737" t="s">
        <v>561</v>
      </c>
      <c r="G31" s="739" t="s">
        <v>562</v>
      </c>
      <c r="H31" s="740"/>
      <c r="I31" s="243"/>
      <c r="J31" s="8"/>
      <c r="K31" s="26"/>
      <c r="L31" s="8"/>
    </row>
    <row r="32" spans="1:12" s="11" customFormat="1" ht="19.5" customHeight="1" thickBot="1" x14ac:dyDescent="0.25">
      <c r="A32" s="734"/>
      <c r="B32" s="735"/>
      <c r="C32" s="736"/>
      <c r="D32" s="738"/>
      <c r="E32" s="738"/>
      <c r="F32" s="738"/>
      <c r="G32" s="406" t="s">
        <v>116</v>
      </c>
      <c r="H32" s="417" t="s">
        <v>29</v>
      </c>
      <c r="I32" s="243"/>
      <c r="J32" s="8"/>
      <c r="K32" s="26"/>
      <c r="L32" s="8"/>
    </row>
    <row r="33" spans="1:13" s="11" customFormat="1" ht="30" customHeight="1" x14ac:dyDescent="0.2">
      <c r="A33" s="741" t="s">
        <v>391</v>
      </c>
      <c r="B33" s="742"/>
      <c r="C33" s="428" t="s">
        <v>28</v>
      </c>
      <c r="D33" s="409">
        <f>D34+D36+D37+D38+D39+D43</f>
        <v>14891</v>
      </c>
      <c r="E33" s="409">
        <v>14961</v>
      </c>
      <c r="F33" s="409">
        <f>F34+F36+F37+F38+F39+F43</f>
        <v>9849</v>
      </c>
      <c r="G33" s="409">
        <f>F33-D33</f>
        <v>-5042</v>
      </c>
      <c r="H33" s="437">
        <f>F33/D33*100</f>
        <v>66.140621852125449</v>
      </c>
      <c r="I33" s="243"/>
      <c r="J33" s="8"/>
      <c r="K33" s="26"/>
      <c r="L33" s="8"/>
    </row>
    <row r="34" spans="1:13" s="11" customFormat="1" ht="31.5" customHeight="1" x14ac:dyDescent="0.2">
      <c r="A34" s="711" t="s">
        <v>327</v>
      </c>
      <c r="B34" s="712"/>
      <c r="C34" s="421" t="s">
        <v>28</v>
      </c>
      <c r="D34" s="410">
        <v>1025</v>
      </c>
      <c r="E34" s="410">
        <v>991</v>
      </c>
      <c r="F34" s="410">
        <v>988</v>
      </c>
      <c r="G34" s="410">
        <f>F34-D34</f>
        <v>-37</v>
      </c>
      <c r="H34" s="424">
        <f>F34/D34*100</f>
        <v>96.390243902439025</v>
      </c>
      <c r="I34" s="243"/>
      <c r="J34" s="8"/>
      <c r="K34" s="26"/>
      <c r="L34" s="8"/>
    </row>
    <row r="35" spans="1:13" s="11" customFormat="1" ht="19.5" customHeight="1" x14ac:dyDescent="0.2">
      <c r="A35" s="711" t="s">
        <v>328</v>
      </c>
      <c r="B35" s="712"/>
      <c r="C35" s="429"/>
      <c r="D35" s="427"/>
      <c r="E35" s="411"/>
      <c r="F35" s="411"/>
      <c r="G35" s="438"/>
      <c r="H35" s="308"/>
      <c r="I35" s="243"/>
      <c r="J35" s="8"/>
      <c r="K35" s="26"/>
      <c r="L35" s="8"/>
    </row>
    <row r="36" spans="1:13" s="11" customFormat="1" ht="19.5" customHeight="1" x14ac:dyDescent="0.2">
      <c r="A36" s="743" t="s">
        <v>569</v>
      </c>
      <c r="B36" s="744"/>
      <c r="C36" s="430" t="s">
        <v>28</v>
      </c>
      <c r="D36" s="412">
        <v>412</v>
      </c>
      <c r="E36" s="412">
        <v>409</v>
      </c>
      <c r="F36" s="412">
        <v>422</v>
      </c>
      <c r="G36" s="412">
        <f t="shared" ref="G36:G45" si="2">F36-D36</f>
        <v>10</v>
      </c>
      <c r="H36" s="439">
        <f t="shared" ref="H36:H38" si="3">F36/D36*100</f>
        <v>102.42718446601941</v>
      </c>
      <c r="I36" s="243"/>
      <c r="J36" s="8"/>
      <c r="K36" s="26"/>
      <c r="L36" s="8"/>
    </row>
    <row r="37" spans="1:13" s="11" customFormat="1" ht="19.5" customHeight="1" x14ac:dyDescent="0.2">
      <c r="A37" s="722" t="s">
        <v>570</v>
      </c>
      <c r="B37" s="723"/>
      <c r="C37" s="430" t="s">
        <v>28</v>
      </c>
      <c r="D37" s="412">
        <v>378</v>
      </c>
      <c r="E37" s="412">
        <v>382</v>
      </c>
      <c r="F37" s="412">
        <v>380</v>
      </c>
      <c r="G37" s="412">
        <f t="shared" si="2"/>
        <v>2</v>
      </c>
      <c r="H37" s="439">
        <f t="shared" si="3"/>
        <v>100.52910052910053</v>
      </c>
      <c r="I37" s="243"/>
      <c r="J37" s="8"/>
      <c r="K37" s="26"/>
      <c r="L37" s="8"/>
    </row>
    <row r="38" spans="1:13" s="11" customFormat="1" ht="19.5" customHeight="1" x14ac:dyDescent="0.2">
      <c r="A38" s="724" t="s">
        <v>571</v>
      </c>
      <c r="B38" s="725"/>
      <c r="C38" s="431" t="s">
        <v>28</v>
      </c>
      <c r="D38" s="413">
        <v>6726</v>
      </c>
      <c r="E38" s="413">
        <v>6773</v>
      </c>
      <c r="F38" s="413">
        <v>6875</v>
      </c>
      <c r="G38" s="412">
        <f t="shared" si="2"/>
        <v>149</v>
      </c>
      <c r="H38" s="439">
        <f t="shared" si="3"/>
        <v>102.21528397264348</v>
      </c>
      <c r="I38" s="243"/>
      <c r="J38" s="8"/>
      <c r="K38" s="26"/>
      <c r="L38" s="8"/>
    </row>
    <row r="39" spans="1:13" s="11" customFormat="1" ht="19.5" customHeight="1" x14ac:dyDescent="0.2">
      <c r="A39" s="724" t="s">
        <v>572</v>
      </c>
      <c r="B39" s="725"/>
      <c r="C39" s="431" t="s">
        <v>28</v>
      </c>
      <c r="D39" s="413">
        <v>5034</v>
      </c>
      <c r="E39" s="413">
        <v>5238</v>
      </c>
      <c r="F39" s="413">
        <f>F40+F41+F42</f>
        <v>0</v>
      </c>
      <c r="G39" s="412">
        <f t="shared" si="2"/>
        <v>-5034</v>
      </c>
      <c r="H39" s="439"/>
      <c r="I39" s="243"/>
      <c r="J39" s="8"/>
      <c r="K39" s="26"/>
      <c r="L39" s="8"/>
    </row>
    <row r="40" spans="1:13" s="11" customFormat="1" ht="19.5" customHeight="1" x14ac:dyDescent="0.2">
      <c r="A40" s="726" t="s">
        <v>567</v>
      </c>
      <c r="B40" s="727"/>
      <c r="C40" s="432" t="s">
        <v>28</v>
      </c>
      <c r="D40" s="414">
        <v>14</v>
      </c>
      <c r="E40" s="414">
        <v>165</v>
      </c>
      <c r="F40" s="414"/>
      <c r="G40" s="414">
        <f t="shared" si="2"/>
        <v>-14</v>
      </c>
      <c r="H40" s="440"/>
      <c r="I40" s="243"/>
      <c r="J40" s="8"/>
      <c r="K40" s="26"/>
      <c r="L40" s="8"/>
    </row>
    <row r="41" spans="1:13" s="11" customFormat="1" ht="27.75" customHeight="1" x14ac:dyDescent="0.2">
      <c r="A41" s="726" t="s">
        <v>566</v>
      </c>
      <c r="B41" s="727"/>
      <c r="C41" s="432" t="s">
        <v>28</v>
      </c>
      <c r="D41" s="414">
        <v>4762</v>
      </c>
      <c r="E41" s="414">
        <v>4809</v>
      </c>
      <c r="F41" s="414"/>
      <c r="G41" s="414">
        <f t="shared" si="2"/>
        <v>-4762</v>
      </c>
      <c r="H41" s="440"/>
      <c r="I41" s="243"/>
      <c r="J41" s="8"/>
      <c r="K41" s="26"/>
      <c r="L41" s="8"/>
    </row>
    <row r="42" spans="1:13" s="11" customFormat="1" ht="19.5" customHeight="1" x14ac:dyDescent="0.2">
      <c r="A42" s="726" t="s">
        <v>568</v>
      </c>
      <c r="B42" s="727"/>
      <c r="C42" s="432" t="s">
        <v>28</v>
      </c>
      <c r="D42" s="414">
        <v>258</v>
      </c>
      <c r="E42" s="414">
        <v>264</v>
      </c>
      <c r="F42" s="414"/>
      <c r="G42" s="414">
        <f t="shared" si="2"/>
        <v>-258</v>
      </c>
      <c r="H42" s="440"/>
      <c r="I42" s="243"/>
      <c r="J42" s="8"/>
      <c r="K42" s="26"/>
      <c r="L42" s="8"/>
    </row>
    <row r="43" spans="1:13" s="11" customFormat="1" ht="17.25" customHeight="1" x14ac:dyDescent="0.2">
      <c r="A43" s="711" t="s">
        <v>329</v>
      </c>
      <c r="B43" s="712"/>
      <c r="C43" s="433" t="s">
        <v>28</v>
      </c>
      <c r="D43" s="410">
        <v>1316</v>
      </c>
      <c r="E43" s="410">
        <v>1168</v>
      </c>
      <c r="F43" s="410">
        <v>1184</v>
      </c>
      <c r="G43" s="410">
        <f t="shared" si="2"/>
        <v>-132</v>
      </c>
      <c r="H43" s="309">
        <f t="shared" ref="H43:H44" si="4">F43/D43*100</f>
        <v>89.969604863221889</v>
      </c>
      <c r="I43" s="243"/>
      <c r="J43" s="8"/>
      <c r="K43" s="26"/>
      <c r="L43" s="8"/>
    </row>
    <row r="44" spans="1:13" s="11" customFormat="1" ht="37.5" customHeight="1" x14ac:dyDescent="0.2">
      <c r="A44" s="720" t="s">
        <v>418</v>
      </c>
      <c r="B44" s="721"/>
      <c r="C44" s="434" t="s">
        <v>28</v>
      </c>
      <c r="D44" s="415">
        <v>874</v>
      </c>
      <c r="E44" s="415">
        <v>1045</v>
      </c>
      <c r="F44" s="415">
        <v>508</v>
      </c>
      <c r="G44" s="415">
        <f t="shared" si="2"/>
        <v>-366</v>
      </c>
      <c r="H44" s="441">
        <f t="shared" si="4"/>
        <v>58.123569794050347</v>
      </c>
      <c r="I44" s="243"/>
      <c r="J44" s="8"/>
      <c r="K44" s="26"/>
      <c r="L44" s="8"/>
    </row>
    <row r="45" spans="1:13" s="11" customFormat="1" ht="36.75" customHeight="1" x14ac:dyDescent="0.2">
      <c r="A45" s="720" t="s">
        <v>396</v>
      </c>
      <c r="B45" s="721"/>
      <c r="C45" s="434" t="s">
        <v>28</v>
      </c>
      <c r="D45" s="415">
        <v>1397</v>
      </c>
      <c r="E45" s="415">
        <v>2002</v>
      </c>
      <c r="F45" s="415">
        <v>1777</v>
      </c>
      <c r="G45" s="415">
        <f t="shared" si="2"/>
        <v>380</v>
      </c>
      <c r="H45" s="441">
        <f>F45/D45*100</f>
        <v>127.20114531138154</v>
      </c>
      <c r="I45" s="243"/>
      <c r="J45" s="8"/>
      <c r="K45" s="26"/>
      <c r="L45" s="8"/>
    </row>
    <row r="46" spans="1:13" s="11" customFormat="1" ht="19.5" customHeight="1" thickBot="1" x14ac:dyDescent="0.3">
      <c r="A46" s="763" t="s">
        <v>326</v>
      </c>
      <c r="B46" s="764"/>
      <c r="C46" s="435" t="s">
        <v>28</v>
      </c>
      <c r="D46" s="416">
        <f>D33+D44+D45</f>
        <v>17162</v>
      </c>
      <c r="E46" s="416">
        <v>18008</v>
      </c>
      <c r="F46" s="436" t="s">
        <v>573</v>
      </c>
      <c r="G46" s="389">
        <v>-5028</v>
      </c>
      <c r="H46" s="442">
        <v>70.7</v>
      </c>
      <c r="I46" s="243"/>
      <c r="J46" s="8"/>
      <c r="K46" s="26"/>
      <c r="L46" s="8"/>
      <c r="M46" s="291"/>
    </row>
    <row r="47" spans="1:13" s="11" customFormat="1" ht="36" customHeight="1" x14ac:dyDescent="0.2">
      <c r="A47" s="765" t="s">
        <v>397</v>
      </c>
      <c r="B47" s="765"/>
      <c r="C47" s="765"/>
      <c r="D47" s="765"/>
      <c r="E47" s="765"/>
      <c r="F47" s="765"/>
      <c r="G47" s="765"/>
      <c r="H47" s="765"/>
      <c r="I47" s="243"/>
      <c r="J47" s="8"/>
      <c r="K47" s="26"/>
      <c r="L47" s="8"/>
    </row>
    <row r="48" spans="1:13" s="11" customFormat="1" ht="32.25" customHeight="1" x14ac:dyDescent="0.2">
      <c r="A48" s="728" t="s">
        <v>395</v>
      </c>
      <c r="B48" s="728"/>
      <c r="C48" s="728"/>
      <c r="D48" s="728"/>
      <c r="E48" s="728"/>
      <c r="F48" s="728"/>
      <c r="G48" s="728"/>
      <c r="H48" s="728"/>
      <c r="I48" s="243"/>
      <c r="J48" s="8"/>
      <c r="K48" s="26"/>
      <c r="L48" s="8"/>
    </row>
    <row r="49" spans="1:12" s="11" customFormat="1" ht="21.75" customHeight="1" x14ac:dyDescent="0.2">
      <c r="A49" s="728" t="s">
        <v>420</v>
      </c>
      <c r="B49" s="728"/>
      <c r="C49" s="728"/>
      <c r="D49" s="728"/>
      <c r="E49" s="728"/>
      <c r="F49" s="728"/>
      <c r="G49" s="728"/>
      <c r="H49" s="728"/>
      <c r="I49" s="243"/>
      <c r="J49" s="8"/>
      <c r="K49" s="26"/>
      <c r="L49" s="8"/>
    </row>
    <row r="50" spans="1:12" s="11" customFormat="1" ht="32.25" customHeight="1" x14ac:dyDescent="0.25">
      <c r="A50" s="762" t="s">
        <v>419</v>
      </c>
      <c r="B50" s="762"/>
      <c r="C50" s="762"/>
      <c r="D50" s="762"/>
      <c r="E50" s="762"/>
      <c r="F50" s="762"/>
      <c r="G50" s="762"/>
      <c r="H50" s="762"/>
      <c r="I50" s="243"/>
      <c r="J50" s="8"/>
      <c r="K50" s="26"/>
      <c r="L50" s="8"/>
    </row>
    <row r="51" spans="1:12" s="11" customFormat="1" ht="9.75" customHeight="1" x14ac:dyDescent="0.25">
      <c r="A51" s="443"/>
      <c r="B51" s="443"/>
      <c r="C51" s="443"/>
      <c r="D51" s="443"/>
      <c r="E51" s="443"/>
      <c r="F51" s="443"/>
      <c r="G51" s="443"/>
      <c r="H51" s="443"/>
      <c r="I51" s="243"/>
      <c r="J51" s="8"/>
      <c r="K51" s="26"/>
      <c r="L51" s="8"/>
    </row>
    <row r="52" spans="1:12" s="11" customFormat="1" ht="20.25" customHeight="1" x14ac:dyDescent="0.2">
      <c r="A52" s="731" t="s">
        <v>505</v>
      </c>
      <c r="B52" s="731"/>
      <c r="C52" s="731"/>
      <c r="D52" s="731"/>
      <c r="E52" s="731"/>
      <c r="F52" s="731"/>
      <c r="G52" s="731"/>
      <c r="H52" s="731"/>
      <c r="I52" s="243"/>
      <c r="J52" s="8"/>
      <c r="K52" s="26"/>
      <c r="L52" s="8"/>
    </row>
    <row r="53" spans="1:12" s="11" customFormat="1" ht="9.75" customHeight="1" thickBot="1" x14ac:dyDescent="0.25">
      <c r="A53" s="384"/>
      <c r="B53" s="384"/>
      <c r="C53" s="384"/>
      <c r="D53" s="384"/>
      <c r="E53" s="384"/>
      <c r="F53" s="384"/>
      <c r="G53" s="384"/>
      <c r="H53" s="384"/>
      <c r="I53" s="243"/>
      <c r="J53" s="8"/>
      <c r="K53" s="26"/>
      <c r="L53" s="8"/>
    </row>
    <row r="54" spans="1:12" s="11" customFormat="1" ht="33.75" customHeight="1" thickBot="1" x14ac:dyDescent="0.25">
      <c r="A54" s="768" t="s">
        <v>66</v>
      </c>
      <c r="B54" s="769"/>
      <c r="C54" s="729" t="s">
        <v>552</v>
      </c>
      <c r="D54" s="714" t="s">
        <v>563</v>
      </c>
      <c r="E54" s="714" t="s">
        <v>361</v>
      </c>
      <c r="F54" s="714" t="s">
        <v>564</v>
      </c>
      <c r="G54" s="716" t="s">
        <v>565</v>
      </c>
      <c r="H54" s="717"/>
      <c r="I54" s="243"/>
      <c r="J54" s="8"/>
      <c r="K54" s="60"/>
      <c r="L54" s="8"/>
    </row>
    <row r="55" spans="1:12" s="11" customFormat="1" ht="17.25" thickBot="1" x14ac:dyDescent="0.25">
      <c r="A55" s="770"/>
      <c r="B55" s="771"/>
      <c r="C55" s="730"/>
      <c r="D55" s="715"/>
      <c r="E55" s="715"/>
      <c r="F55" s="715"/>
      <c r="G55" s="406" t="s">
        <v>116</v>
      </c>
      <c r="H55" s="417" t="s">
        <v>29</v>
      </c>
      <c r="I55" s="243"/>
      <c r="J55" s="8"/>
      <c r="K55" s="60"/>
      <c r="L55" s="8"/>
    </row>
    <row r="56" spans="1:12" ht="26.25" customHeight="1" x14ac:dyDescent="0.2">
      <c r="A56" s="772" t="s">
        <v>432</v>
      </c>
      <c r="B56" s="773"/>
      <c r="C56" s="421" t="s">
        <v>28</v>
      </c>
      <c r="D56" s="418">
        <v>39538</v>
      </c>
      <c r="E56" s="418">
        <v>39557</v>
      </c>
      <c r="F56" s="418">
        <v>39966</v>
      </c>
      <c r="G56" s="410">
        <f>F56-D56</f>
        <v>428</v>
      </c>
      <c r="H56" s="424">
        <f>F56/D56*100</f>
        <v>101.08250290859426</v>
      </c>
      <c r="I56" s="198"/>
      <c r="K56" s="4"/>
      <c r="L56" s="39"/>
    </row>
    <row r="57" spans="1:12" ht="16.5" x14ac:dyDescent="0.2">
      <c r="A57" s="711" t="s">
        <v>164</v>
      </c>
      <c r="B57" s="712"/>
      <c r="C57" s="422" t="s">
        <v>28</v>
      </c>
      <c r="D57" s="419">
        <v>21901</v>
      </c>
      <c r="E57" s="419">
        <v>21839</v>
      </c>
      <c r="F57" s="419" t="s">
        <v>602</v>
      </c>
      <c r="G57" s="410"/>
      <c r="H57" s="424"/>
      <c r="I57" s="198"/>
      <c r="K57" s="4"/>
    </row>
    <row r="58" spans="1:12" ht="16.5" x14ac:dyDescent="0.2">
      <c r="A58" s="711" t="s">
        <v>165</v>
      </c>
      <c r="B58" s="712"/>
      <c r="C58" s="422" t="s">
        <v>28</v>
      </c>
      <c r="D58" s="419">
        <v>17637</v>
      </c>
      <c r="E58" s="419">
        <v>17718</v>
      </c>
      <c r="F58" s="419" t="s">
        <v>602</v>
      </c>
      <c r="G58" s="410"/>
      <c r="H58" s="424"/>
      <c r="I58" s="198"/>
      <c r="K58" s="4"/>
    </row>
    <row r="59" spans="1:12" ht="18" customHeight="1" x14ac:dyDescent="0.2">
      <c r="A59" s="718" t="s">
        <v>303</v>
      </c>
      <c r="B59" s="719"/>
      <c r="C59" s="422"/>
      <c r="D59" s="419"/>
      <c r="E59" s="419"/>
      <c r="F59" s="419"/>
      <c r="G59" s="410"/>
      <c r="H59" s="424"/>
      <c r="I59" s="198"/>
      <c r="K59" s="4"/>
    </row>
    <row r="60" spans="1:12" ht="16.5" x14ac:dyDescent="0.2">
      <c r="A60" s="718" t="s">
        <v>151</v>
      </c>
      <c r="B60" s="719"/>
      <c r="C60" s="422" t="s">
        <v>28</v>
      </c>
      <c r="D60" s="419">
        <v>34792</v>
      </c>
      <c r="E60" s="419">
        <v>34764</v>
      </c>
      <c r="F60" s="419" t="s">
        <v>602</v>
      </c>
      <c r="G60" s="410"/>
      <c r="H60" s="424"/>
      <c r="I60" s="198"/>
      <c r="K60" s="4"/>
    </row>
    <row r="61" spans="1:12" ht="16.5" x14ac:dyDescent="0.2">
      <c r="A61" s="711" t="s">
        <v>164</v>
      </c>
      <c r="B61" s="712"/>
      <c r="C61" s="422" t="s">
        <v>28</v>
      </c>
      <c r="D61" s="419">
        <v>21581</v>
      </c>
      <c r="E61" s="419">
        <v>21517</v>
      </c>
      <c r="F61" s="419" t="s">
        <v>602</v>
      </c>
      <c r="G61" s="410"/>
      <c r="H61" s="424"/>
      <c r="I61" s="198"/>
      <c r="K61" s="4"/>
    </row>
    <row r="62" spans="1:12" ht="16.5" x14ac:dyDescent="0.2">
      <c r="A62" s="711" t="s">
        <v>165</v>
      </c>
      <c r="B62" s="712"/>
      <c r="C62" s="422" t="s">
        <v>28</v>
      </c>
      <c r="D62" s="419">
        <v>13211</v>
      </c>
      <c r="E62" s="419">
        <v>13247</v>
      </c>
      <c r="F62" s="419" t="s">
        <v>602</v>
      </c>
      <c r="G62" s="410"/>
      <c r="H62" s="424"/>
      <c r="I62" s="198"/>
      <c r="K62" s="4"/>
    </row>
    <row r="63" spans="1:12" ht="16.5" x14ac:dyDescent="0.2">
      <c r="A63" s="720" t="s">
        <v>150</v>
      </c>
      <c r="B63" s="721"/>
      <c r="C63" s="422" t="s">
        <v>28</v>
      </c>
      <c r="D63" s="419">
        <v>1882</v>
      </c>
      <c r="E63" s="419">
        <v>1900</v>
      </c>
      <c r="F63" s="419" t="s">
        <v>602</v>
      </c>
      <c r="G63" s="410"/>
      <c r="H63" s="424"/>
      <c r="I63" s="198"/>
      <c r="K63" s="4"/>
      <c r="L63" s="39"/>
    </row>
    <row r="64" spans="1:12" ht="16.5" x14ac:dyDescent="0.2">
      <c r="A64" s="711" t="s">
        <v>164</v>
      </c>
      <c r="B64" s="712"/>
      <c r="C64" s="422" t="s">
        <v>28</v>
      </c>
      <c r="D64" s="419">
        <v>315</v>
      </c>
      <c r="E64" s="419">
        <v>317</v>
      </c>
      <c r="F64" s="419" t="s">
        <v>602</v>
      </c>
      <c r="G64" s="410"/>
      <c r="H64" s="424"/>
      <c r="I64" s="198"/>
      <c r="K64" s="4"/>
    </row>
    <row r="65" spans="1:11" ht="16.5" x14ac:dyDescent="0.2">
      <c r="A65" s="711" t="s">
        <v>165</v>
      </c>
      <c r="B65" s="712"/>
      <c r="C65" s="422" t="s">
        <v>28</v>
      </c>
      <c r="D65" s="419">
        <v>1567</v>
      </c>
      <c r="E65" s="419">
        <v>1583</v>
      </c>
      <c r="F65" s="419" t="s">
        <v>602</v>
      </c>
      <c r="G65" s="410"/>
      <c r="H65" s="424"/>
      <c r="I65" s="198"/>
      <c r="K65" s="4"/>
    </row>
    <row r="66" spans="1:11" ht="33.75" customHeight="1" thickBot="1" x14ac:dyDescent="0.25">
      <c r="A66" s="766" t="s">
        <v>603</v>
      </c>
      <c r="B66" s="767"/>
      <c r="C66" s="423" t="s">
        <v>28</v>
      </c>
      <c r="D66" s="420">
        <v>2864</v>
      </c>
      <c r="E66" s="420">
        <v>2893</v>
      </c>
      <c r="F66" s="420" t="s">
        <v>602</v>
      </c>
      <c r="G66" s="425"/>
      <c r="H66" s="426"/>
      <c r="I66" s="199"/>
      <c r="K66" s="4"/>
    </row>
    <row r="67" spans="1:11" ht="31.5" customHeight="1" x14ac:dyDescent="0.25">
      <c r="A67" s="762" t="s">
        <v>604</v>
      </c>
      <c r="B67" s="762"/>
      <c r="C67" s="762"/>
      <c r="D67" s="762"/>
      <c r="E67" s="762"/>
      <c r="F67" s="762"/>
      <c r="G67" s="762"/>
      <c r="H67" s="762"/>
      <c r="I67" s="56"/>
    </row>
    <row r="74" spans="1:11" x14ac:dyDescent="0.2">
      <c r="B74" s="11"/>
      <c r="C74" s="11"/>
      <c r="D74" s="11"/>
      <c r="E74" s="11"/>
      <c r="F74" s="11"/>
      <c r="G74" s="11"/>
      <c r="H74" s="11"/>
      <c r="I74" s="11"/>
    </row>
  </sheetData>
  <mergeCells count="56">
    <mergeCell ref="A67:H67"/>
    <mergeCell ref="A50:H50"/>
    <mergeCell ref="A52:H52"/>
    <mergeCell ref="A43:B43"/>
    <mergeCell ref="A44:B44"/>
    <mergeCell ref="A45:B45"/>
    <mergeCell ref="A46:B46"/>
    <mergeCell ref="A47:H47"/>
    <mergeCell ref="A66:B66"/>
    <mergeCell ref="A54:B55"/>
    <mergeCell ref="E54:E55"/>
    <mergeCell ref="A56:B56"/>
    <mergeCell ref="A57:B57"/>
    <mergeCell ref="A58:B58"/>
    <mergeCell ref="A59:B59"/>
    <mergeCell ref="A61:B61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E3:E5"/>
    <mergeCell ref="A3:A5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7"/>
  <sheetViews>
    <sheetView zoomScale="90" zoomScaleNormal="90" workbookViewId="0">
      <selection activeCell="K15" sqref="K15"/>
    </sheetView>
  </sheetViews>
  <sheetFormatPr defaultColWidth="9.140625" defaultRowHeight="12.75" x14ac:dyDescent="0.2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774" t="s">
        <v>41</v>
      </c>
      <c r="B1" s="774"/>
      <c r="C1" s="774"/>
      <c r="D1" s="774"/>
      <c r="E1" s="774"/>
      <c r="F1" s="774"/>
      <c r="G1" s="774"/>
      <c r="H1" s="774"/>
    </row>
    <row r="2" spans="1:13" ht="19.5" thickBot="1" x14ac:dyDescent="0.25">
      <c r="A2" s="216"/>
      <c r="B2" s="216"/>
      <c r="C2" s="216"/>
      <c r="D2" s="216"/>
      <c r="E2" s="216"/>
      <c r="F2" s="216"/>
      <c r="H2" s="10"/>
    </row>
    <row r="3" spans="1:13" ht="51.75" thickBot="1" x14ac:dyDescent="0.25">
      <c r="A3" s="689" t="s">
        <v>66</v>
      </c>
      <c r="B3" s="691" t="s">
        <v>377</v>
      </c>
      <c r="C3" s="776" t="s">
        <v>64</v>
      </c>
      <c r="D3" s="777"/>
      <c r="E3" s="777"/>
      <c r="F3" s="778"/>
      <c r="G3" s="449" t="s">
        <v>142</v>
      </c>
      <c r="H3" s="450" t="s">
        <v>58</v>
      </c>
      <c r="M3" s="28"/>
    </row>
    <row r="4" spans="1:13" ht="54.75" customHeight="1" thickBot="1" x14ac:dyDescent="0.25">
      <c r="A4" s="690"/>
      <c r="B4" s="775"/>
      <c r="C4" s="451" t="s">
        <v>574</v>
      </c>
      <c r="D4" s="444" t="s">
        <v>371</v>
      </c>
      <c r="E4" s="444" t="s">
        <v>575</v>
      </c>
      <c r="F4" s="452" t="s">
        <v>576</v>
      </c>
      <c r="G4" s="453" t="s">
        <v>575</v>
      </c>
      <c r="H4" s="444" t="s">
        <v>575</v>
      </c>
      <c r="M4" s="29"/>
    </row>
    <row r="5" spans="1:13" ht="36.75" customHeight="1" x14ac:dyDescent="0.2">
      <c r="A5" s="460" t="s">
        <v>155</v>
      </c>
      <c r="B5" s="461" t="s">
        <v>28</v>
      </c>
      <c r="C5" s="454">
        <v>1864</v>
      </c>
      <c r="D5" s="445">
        <v>1839</v>
      </c>
      <c r="E5" s="454">
        <v>1549</v>
      </c>
      <c r="F5" s="391">
        <f>E5-C5</f>
        <v>-315</v>
      </c>
      <c r="G5" s="391">
        <v>294</v>
      </c>
      <c r="H5" s="391">
        <v>21300</v>
      </c>
      <c r="M5" s="29"/>
    </row>
    <row r="6" spans="1:13" ht="20.25" customHeight="1" thickBot="1" x14ac:dyDescent="0.25">
      <c r="A6" s="462" t="s">
        <v>32</v>
      </c>
      <c r="B6" s="463" t="s">
        <v>28</v>
      </c>
      <c r="C6" s="455">
        <v>1068</v>
      </c>
      <c r="D6" s="446">
        <v>1094</v>
      </c>
      <c r="E6" s="459">
        <v>913</v>
      </c>
      <c r="F6" s="112">
        <f>E6-C6</f>
        <v>-155</v>
      </c>
      <c r="G6" s="112">
        <v>236</v>
      </c>
      <c r="H6" s="392">
        <v>16900</v>
      </c>
      <c r="M6" s="29"/>
    </row>
    <row r="7" spans="1:13" ht="35.25" customHeight="1" thickBot="1" x14ac:dyDescent="0.25">
      <c r="A7" s="464" t="s">
        <v>40</v>
      </c>
      <c r="B7" s="465" t="s">
        <v>29</v>
      </c>
      <c r="C7" s="456">
        <v>0.9</v>
      </c>
      <c r="D7" s="447">
        <v>0.9</v>
      </c>
      <c r="E7" s="456">
        <v>0.7</v>
      </c>
      <c r="F7" s="310">
        <f>E7-C7</f>
        <v>-0.20000000000000007</v>
      </c>
      <c r="G7" s="320">
        <v>1.4</v>
      </c>
      <c r="H7" s="491">
        <v>1.1000000000000001</v>
      </c>
      <c r="M7" s="29"/>
    </row>
    <row r="8" spans="1:13" ht="54.75" customHeight="1" thickBot="1" x14ac:dyDescent="0.25">
      <c r="A8" s="466" t="s">
        <v>51</v>
      </c>
      <c r="B8" s="465" t="s">
        <v>33</v>
      </c>
      <c r="C8" s="457">
        <v>2362</v>
      </c>
      <c r="D8" s="448">
        <v>1858</v>
      </c>
      <c r="E8" s="418">
        <v>2857</v>
      </c>
      <c r="F8" s="112">
        <f>E8-C8</f>
        <v>495</v>
      </c>
      <c r="G8" s="458">
        <v>296</v>
      </c>
      <c r="H8" s="390">
        <v>35600</v>
      </c>
      <c r="M8" s="29"/>
    </row>
    <row r="9" spans="1:13" ht="43.5" customHeight="1" thickBot="1" x14ac:dyDescent="0.25">
      <c r="A9" s="467" t="s">
        <v>48</v>
      </c>
      <c r="B9" s="465" t="s">
        <v>28</v>
      </c>
      <c r="C9" s="456">
        <v>0.8</v>
      </c>
      <c r="D9" s="447">
        <v>1</v>
      </c>
      <c r="E9" s="456">
        <v>0.5</v>
      </c>
      <c r="F9" s="310">
        <f>E9-C9</f>
        <v>-0.30000000000000004</v>
      </c>
      <c r="G9" s="320">
        <v>0.9</v>
      </c>
      <c r="H9" s="386">
        <v>0.496</v>
      </c>
    </row>
    <row r="10" spans="1:13" ht="33" hidden="1" x14ac:dyDescent="0.2">
      <c r="A10" s="42" t="s">
        <v>159</v>
      </c>
      <c r="B10" s="43"/>
      <c r="C10" s="44"/>
      <c r="D10" s="45"/>
      <c r="E10" s="45"/>
      <c r="F10" s="64"/>
      <c r="G10" s="63"/>
      <c r="H10" s="46"/>
    </row>
    <row r="11" spans="1:13" ht="21" hidden="1" customHeight="1" x14ac:dyDescent="0.2">
      <c r="A11" s="47" t="s">
        <v>160</v>
      </c>
      <c r="B11" s="48" t="s">
        <v>29</v>
      </c>
      <c r="C11" s="49">
        <v>21.5</v>
      </c>
      <c r="D11" s="40"/>
      <c r="E11" s="40">
        <v>29.4</v>
      </c>
      <c r="F11" s="49">
        <f>E11-C11</f>
        <v>7.8999999999999986</v>
      </c>
      <c r="G11" s="65"/>
      <c r="H11" s="50"/>
    </row>
    <row r="12" spans="1:13" ht="21" hidden="1" customHeight="1" x14ac:dyDescent="0.2">
      <c r="A12" s="47" t="s">
        <v>161</v>
      </c>
      <c r="B12" s="48" t="s">
        <v>29</v>
      </c>
      <c r="C12" s="49">
        <v>69.2</v>
      </c>
      <c r="D12" s="40"/>
      <c r="E12" s="40">
        <v>64.7</v>
      </c>
      <c r="F12" s="49">
        <f>E12-C12</f>
        <v>-4.5</v>
      </c>
      <c r="G12" s="65"/>
      <c r="H12" s="50"/>
    </row>
    <row r="13" spans="1:13" ht="19.5" hidden="1" customHeight="1" thickBot="1" x14ac:dyDescent="0.25">
      <c r="A13" s="51" t="s">
        <v>162</v>
      </c>
      <c r="B13" s="52" t="s">
        <v>29</v>
      </c>
      <c r="C13" s="41">
        <v>9.3000000000000007</v>
      </c>
      <c r="D13" s="53"/>
      <c r="E13" s="53">
        <v>5.9</v>
      </c>
      <c r="F13" s="41">
        <f>E13-C13</f>
        <v>-3.4000000000000004</v>
      </c>
      <c r="G13" s="66"/>
      <c r="H13" s="54"/>
    </row>
    <row r="14" spans="1:13" s="4" customFormat="1" ht="40.5" customHeight="1" x14ac:dyDescent="0.2">
      <c r="A14" s="215"/>
      <c r="B14" s="111"/>
      <c r="C14" s="111"/>
      <c r="D14" s="111"/>
      <c r="E14" s="111"/>
      <c r="F14" s="111"/>
      <c r="G14" s="111"/>
      <c r="H14" s="111"/>
      <c r="I14" s="111"/>
    </row>
    <row r="15" spans="1:13" s="4" customFormat="1" ht="19.5" customHeight="1" x14ac:dyDescent="0.25">
      <c r="A15" s="5"/>
      <c r="B15" s="283"/>
      <c r="C15" s="217"/>
      <c r="D15" s="217"/>
      <c r="E15" s="284"/>
    </row>
    <row r="16" spans="1:13" s="4" customFormat="1" ht="19.5" customHeight="1" x14ac:dyDescent="0.25">
      <c r="A16" s="5"/>
      <c r="B16" s="283"/>
      <c r="C16" s="217"/>
      <c r="D16" s="217"/>
      <c r="E16" s="284"/>
    </row>
    <row r="17" spans="1:18" s="4" customFormat="1" ht="21.75" customHeight="1" x14ac:dyDescent="0.25">
      <c r="A17" s="5"/>
      <c r="B17" s="283"/>
      <c r="C17" s="217"/>
      <c r="D17" s="217"/>
      <c r="E17" s="284"/>
    </row>
    <row r="18" spans="1:18" s="4" customFormat="1" ht="19.5" customHeight="1" x14ac:dyDescent="0.25">
      <c r="A18" s="5"/>
      <c r="B18" s="283"/>
      <c r="C18" s="217"/>
      <c r="D18" s="217"/>
      <c r="E18" s="284"/>
    </row>
    <row r="19" spans="1:18" s="4" customFormat="1" ht="19.5" customHeight="1" x14ac:dyDescent="0.25">
      <c r="A19" s="5"/>
      <c r="B19" s="283"/>
      <c r="C19" s="217"/>
      <c r="D19" s="217"/>
      <c r="E19" s="284"/>
    </row>
    <row r="20" spans="1:18" s="4" customFormat="1" ht="19.5" customHeight="1" x14ac:dyDescent="0.25">
      <c r="A20" s="5"/>
      <c r="B20" s="283"/>
      <c r="C20" s="217"/>
      <c r="D20" s="217"/>
      <c r="E20" s="284"/>
    </row>
    <row r="21" spans="1:18" s="4" customFormat="1" ht="19.5" customHeight="1" x14ac:dyDescent="0.25">
      <c r="A21" s="5"/>
      <c r="B21" s="283"/>
      <c r="C21" s="217"/>
      <c r="D21" s="217"/>
      <c r="E21" s="284"/>
      <c r="P21" s="22"/>
      <c r="Q21" s="59"/>
      <c r="R21" s="59"/>
    </row>
    <row r="22" spans="1:18" s="4" customFormat="1" ht="19.5" customHeight="1" x14ac:dyDescent="0.25">
      <c r="A22" s="5"/>
      <c r="B22" s="283"/>
      <c r="C22" s="217"/>
      <c r="D22" s="217"/>
      <c r="E22" s="284"/>
      <c r="P22" s="22"/>
      <c r="Q22" s="59"/>
      <c r="R22" s="59"/>
    </row>
    <row r="23" spans="1:18" ht="15.75" x14ac:dyDescent="0.25">
      <c r="P23" s="22"/>
      <c r="Q23" s="59"/>
      <c r="R23" s="59"/>
    </row>
    <row r="24" spans="1:18" ht="15.75" x14ac:dyDescent="0.25">
      <c r="P24" s="22"/>
      <c r="Q24" s="59"/>
      <c r="R24" s="59"/>
    </row>
    <row r="25" spans="1:18" ht="15.75" x14ac:dyDescent="0.25">
      <c r="P25" s="22"/>
      <c r="Q25" s="59"/>
      <c r="R25" s="59"/>
    </row>
    <row r="27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90"/>
  <sheetViews>
    <sheetView view="pageBreakPreview" topLeftCell="A52" zoomScale="90" zoomScaleSheetLayoutView="90" zoomScalePageLayoutView="80" workbookViewId="0">
      <selection activeCell="K67" sqref="K67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789" t="s">
        <v>324</v>
      </c>
      <c r="B1" s="789"/>
      <c r="C1" s="789"/>
      <c r="D1" s="789"/>
      <c r="E1" s="789"/>
      <c r="F1" s="789"/>
      <c r="G1" s="789"/>
      <c r="H1" s="789"/>
      <c r="I1" s="789"/>
      <c r="J1" s="789"/>
      <c r="K1" s="98"/>
      <c r="L1" s="21"/>
      <c r="M1" s="21"/>
    </row>
    <row r="2" spans="1:13" ht="22.5" customHeight="1" thickBot="1" x14ac:dyDescent="0.3">
      <c r="A2" s="799"/>
      <c r="B2" s="792" t="s">
        <v>316</v>
      </c>
      <c r="C2" s="793"/>
      <c r="D2" s="794"/>
      <c r="E2" s="792" t="s">
        <v>58</v>
      </c>
      <c r="F2" s="793"/>
      <c r="G2" s="794"/>
      <c r="H2" s="802" t="s">
        <v>25</v>
      </c>
      <c r="I2" s="793"/>
      <c r="J2" s="794"/>
      <c r="K2" s="19"/>
      <c r="L2" s="21"/>
      <c r="M2" s="21"/>
    </row>
    <row r="3" spans="1:13" ht="14.25" x14ac:dyDescent="0.2">
      <c r="A3" s="800"/>
      <c r="B3" s="803" t="s">
        <v>22</v>
      </c>
      <c r="C3" s="782" t="s">
        <v>26</v>
      </c>
      <c r="D3" s="790" t="s">
        <v>380</v>
      </c>
      <c r="E3" s="795" t="s">
        <v>22</v>
      </c>
      <c r="F3" s="797" t="s">
        <v>26</v>
      </c>
      <c r="G3" s="798" t="s">
        <v>380</v>
      </c>
      <c r="H3" s="804" t="s">
        <v>22</v>
      </c>
      <c r="I3" s="782" t="s">
        <v>26</v>
      </c>
      <c r="J3" s="790" t="s">
        <v>380</v>
      </c>
      <c r="K3" s="20"/>
      <c r="L3" s="20"/>
      <c r="M3" s="20"/>
    </row>
    <row r="4" spans="1:13" ht="57.75" customHeight="1" thickBot="1" x14ac:dyDescent="0.25">
      <c r="A4" s="801"/>
      <c r="B4" s="796"/>
      <c r="C4" s="783"/>
      <c r="D4" s="791"/>
      <c r="E4" s="796"/>
      <c r="F4" s="783"/>
      <c r="G4" s="791"/>
      <c r="H4" s="805"/>
      <c r="I4" s="783"/>
      <c r="J4" s="791"/>
      <c r="K4" s="20"/>
      <c r="L4" s="20"/>
      <c r="M4" s="20"/>
    </row>
    <row r="5" spans="1:13" ht="18" hidden="1" customHeight="1" x14ac:dyDescent="0.25">
      <c r="A5" s="495" t="s">
        <v>10</v>
      </c>
      <c r="B5" s="496">
        <v>2679.4</v>
      </c>
      <c r="C5" s="497">
        <v>101.1</v>
      </c>
      <c r="D5" s="498">
        <v>101.1</v>
      </c>
      <c r="E5" s="496">
        <v>1662.34</v>
      </c>
      <c r="F5" s="499">
        <f>E5/1645.8*100</f>
        <v>101.00498237938996</v>
      </c>
      <c r="G5" s="500">
        <f t="shared" ref="G5:G10" si="0">E5/1645.8*100</f>
        <v>101.00498237938996</v>
      </c>
      <c r="H5" s="496">
        <v>1506.8</v>
      </c>
      <c r="I5" s="497">
        <v>102.2</v>
      </c>
      <c r="J5" s="498">
        <v>102.2</v>
      </c>
      <c r="K5" s="20"/>
      <c r="L5" s="20"/>
      <c r="M5" s="20"/>
    </row>
    <row r="6" spans="1:13" ht="18" hidden="1" customHeight="1" x14ac:dyDescent="0.25">
      <c r="A6" s="501" t="s">
        <v>11</v>
      </c>
      <c r="B6" s="502">
        <v>2703.1</v>
      </c>
      <c r="C6" s="503">
        <v>100.9</v>
      </c>
      <c r="D6" s="504">
        <v>102</v>
      </c>
      <c r="E6" s="502">
        <v>1671.55</v>
      </c>
      <c r="F6" s="505">
        <f t="shared" ref="F6:F11" si="1">E6/E5*100</f>
        <v>100.55403828338368</v>
      </c>
      <c r="G6" s="506">
        <f t="shared" si="0"/>
        <v>101.56458864989671</v>
      </c>
      <c r="H6" s="502">
        <v>1524.3</v>
      </c>
      <c r="I6" s="503">
        <v>101.2</v>
      </c>
      <c r="J6" s="504">
        <v>103.4</v>
      </c>
      <c r="K6" s="20"/>
      <c r="L6" s="20"/>
      <c r="M6" s="20"/>
    </row>
    <row r="7" spans="1:13" ht="18" hidden="1" customHeight="1" x14ac:dyDescent="0.25">
      <c r="A7" s="501" t="s">
        <v>12</v>
      </c>
      <c r="B7" s="502">
        <v>2800.3</v>
      </c>
      <c r="C7" s="503">
        <v>103.6</v>
      </c>
      <c r="D7" s="504">
        <v>105.6</v>
      </c>
      <c r="E7" s="502">
        <v>1684.83</v>
      </c>
      <c r="F7" s="505">
        <f t="shared" si="1"/>
        <v>100.79447219646435</v>
      </c>
      <c r="G7" s="506">
        <f t="shared" si="0"/>
        <v>102.37149106817354</v>
      </c>
      <c r="H7" s="502">
        <v>1542.5</v>
      </c>
      <c r="I7" s="503">
        <v>101.2</v>
      </c>
      <c r="J7" s="504">
        <v>104.7</v>
      </c>
      <c r="K7" s="20"/>
      <c r="L7" s="20"/>
      <c r="M7" s="20"/>
    </row>
    <row r="8" spans="1:13" ht="18" hidden="1" customHeight="1" x14ac:dyDescent="0.25">
      <c r="A8" s="501" t="s">
        <v>13</v>
      </c>
      <c r="B8" s="502">
        <v>2903.6</v>
      </c>
      <c r="C8" s="503">
        <v>103.7</v>
      </c>
      <c r="D8" s="504">
        <v>109.5</v>
      </c>
      <c r="E8" s="502">
        <v>1703.7</v>
      </c>
      <c r="F8" s="505">
        <f t="shared" si="1"/>
        <v>101.11999430209578</v>
      </c>
      <c r="G8" s="506">
        <f t="shared" si="0"/>
        <v>103.51804593510757</v>
      </c>
      <c r="H8" s="502">
        <v>1555.4</v>
      </c>
      <c r="I8" s="503">
        <v>100.8</v>
      </c>
      <c r="J8" s="504">
        <v>105.5</v>
      </c>
      <c r="K8" s="20"/>
      <c r="L8" s="19"/>
      <c r="M8" s="19"/>
    </row>
    <row r="9" spans="1:13" ht="18" hidden="1" customHeight="1" x14ac:dyDescent="0.25">
      <c r="A9" s="501" t="s">
        <v>14</v>
      </c>
      <c r="B9" s="502">
        <v>2944.1</v>
      </c>
      <c r="C9" s="503">
        <v>101.4</v>
      </c>
      <c r="D9" s="504">
        <v>111.1</v>
      </c>
      <c r="E9" s="502">
        <v>1752.4</v>
      </c>
      <c r="F9" s="505">
        <f t="shared" si="1"/>
        <v>102.85848447496626</v>
      </c>
      <c r="G9" s="506">
        <f t="shared" si="0"/>
        <v>106.47709320695104</v>
      </c>
      <c r="H9" s="502">
        <v>1589.8</v>
      </c>
      <c r="I9" s="503">
        <v>102.2</v>
      </c>
      <c r="J9" s="504">
        <v>107.9</v>
      </c>
      <c r="K9" s="13"/>
      <c r="L9" s="13"/>
      <c r="M9" s="13"/>
    </row>
    <row r="10" spans="1:13" ht="18" hidden="1" customHeight="1" x14ac:dyDescent="0.25">
      <c r="A10" s="501" t="s">
        <v>15</v>
      </c>
      <c r="B10" s="502">
        <v>2989.1</v>
      </c>
      <c r="C10" s="503">
        <v>101.5</v>
      </c>
      <c r="D10" s="504">
        <v>112.8</v>
      </c>
      <c r="E10" s="502">
        <v>1769.4</v>
      </c>
      <c r="F10" s="505">
        <f t="shared" si="1"/>
        <v>100.97009815110705</v>
      </c>
      <c r="G10" s="506">
        <f t="shared" si="0"/>
        <v>107.5100255195042</v>
      </c>
      <c r="H10" s="502">
        <v>1666.3</v>
      </c>
      <c r="I10" s="503">
        <v>102.2</v>
      </c>
      <c r="J10" s="504">
        <v>113.1</v>
      </c>
      <c r="K10" s="13"/>
      <c r="L10" s="13"/>
      <c r="M10" s="13"/>
    </row>
    <row r="11" spans="1:13" ht="18" hidden="1" customHeight="1" x14ac:dyDescent="0.25">
      <c r="A11" s="501" t="s">
        <v>119</v>
      </c>
      <c r="B11" s="502">
        <v>2970.1</v>
      </c>
      <c r="C11" s="503">
        <v>99.4</v>
      </c>
      <c r="D11" s="504">
        <v>112</v>
      </c>
      <c r="E11" s="502">
        <v>1775.6</v>
      </c>
      <c r="F11" s="505">
        <f t="shared" si="1"/>
        <v>100.35040126596586</v>
      </c>
      <c r="G11" s="506">
        <f>E11/1645.8*100</f>
        <v>107.88674200996475</v>
      </c>
      <c r="H11" s="502">
        <v>1726.5</v>
      </c>
      <c r="I11" s="505">
        <f t="shared" ref="I11:I17" si="2">H11/H10*100</f>
        <v>103.61279481485927</v>
      </c>
      <c r="J11" s="506">
        <f>H11/1473.8*100</f>
        <v>117.14615280227983</v>
      </c>
      <c r="K11" s="13"/>
      <c r="L11" s="13"/>
      <c r="M11" s="13"/>
    </row>
    <row r="12" spans="1:13" ht="18" hidden="1" customHeight="1" x14ac:dyDescent="0.25">
      <c r="A12" s="501" t="s">
        <v>127</v>
      </c>
      <c r="B12" s="502">
        <v>2889.4</v>
      </c>
      <c r="C12" s="505">
        <f t="shared" ref="C12:C17" si="3">B12/B11*100</f>
        <v>97.282919767011222</v>
      </c>
      <c r="D12" s="507">
        <f>B12/2650.25*100</f>
        <v>109.0236770116027</v>
      </c>
      <c r="E12" s="502">
        <v>1783.1</v>
      </c>
      <c r="F12" s="505">
        <f t="shared" ref="F12:F17" si="4">E12/E11*100</f>
        <v>100.42239243072764</v>
      </c>
      <c r="G12" s="506">
        <f>E12/1645.8*100</f>
        <v>108.3424474419735</v>
      </c>
      <c r="H12" s="502">
        <v>1656.9</v>
      </c>
      <c r="I12" s="505">
        <f t="shared" si="2"/>
        <v>95.968722849695922</v>
      </c>
      <c r="J12" s="506">
        <f>H12/1473.8*100</f>
        <v>112.42366671190123</v>
      </c>
      <c r="K12" s="13"/>
      <c r="L12" s="13"/>
      <c r="M12" s="13"/>
    </row>
    <row r="13" spans="1:13" ht="18" hidden="1" customHeight="1" x14ac:dyDescent="0.25">
      <c r="A13" s="508" t="s">
        <v>133</v>
      </c>
      <c r="B13" s="509">
        <v>2726.8</v>
      </c>
      <c r="C13" s="510">
        <f t="shared" si="3"/>
        <v>94.372534090122514</v>
      </c>
      <c r="D13" s="511">
        <f>B13/2650.25*100</f>
        <v>102.88840675407982</v>
      </c>
      <c r="E13" s="509">
        <v>1718.9</v>
      </c>
      <c r="F13" s="510">
        <f t="shared" si="4"/>
        <v>96.399528910324733</v>
      </c>
      <c r="G13" s="512">
        <f>E13/1645.8*100</f>
        <v>104.44160894397862</v>
      </c>
      <c r="H13" s="509">
        <v>1640.4</v>
      </c>
      <c r="I13" s="510">
        <f t="shared" si="2"/>
        <v>99.004164403403948</v>
      </c>
      <c r="J13" s="512">
        <f>H13/1473.8*100</f>
        <v>111.30411181978559</v>
      </c>
      <c r="K13" s="13"/>
      <c r="L13" s="13"/>
      <c r="M13" s="13"/>
    </row>
    <row r="14" spans="1:13" ht="18" hidden="1" customHeight="1" x14ac:dyDescent="0.25">
      <c r="A14" s="508" t="s">
        <v>134</v>
      </c>
      <c r="B14" s="509">
        <v>2842.3</v>
      </c>
      <c r="C14" s="510">
        <f t="shared" si="3"/>
        <v>104.23573419392696</v>
      </c>
      <c r="D14" s="511">
        <f>B14/2650.25*100</f>
        <v>107.24648618054901</v>
      </c>
      <c r="E14" s="509">
        <v>1788.9</v>
      </c>
      <c r="F14" s="510">
        <f t="shared" si="4"/>
        <v>104.07237186572809</v>
      </c>
      <c r="G14" s="512">
        <f>E14/1645.8*100</f>
        <v>108.69485964272695</v>
      </c>
      <c r="H14" s="509">
        <v>1706.3</v>
      </c>
      <c r="I14" s="510">
        <f t="shared" si="2"/>
        <v>104.01731285052425</v>
      </c>
      <c r="J14" s="512">
        <f>H14/1473.8*100</f>
        <v>115.77554620708372</v>
      </c>
      <c r="K14" s="13"/>
      <c r="L14" s="13"/>
      <c r="M14" s="13"/>
    </row>
    <row r="15" spans="1:13" ht="18" hidden="1" customHeight="1" thickBot="1" x14ac:dyDescent="0.3">
      <c r="A15" s="508" t="s">
        <v>139</v>
      </c>
      <c r="B15" s="509">
        <v>2955.4</v>
      </c>
      <c r="C15" s="510">
        <f t="shared" si="3"/>
        <v>103.97917179748795</v>
      </c>
      <c r="D15" s="511">
        <f>B15/2650.25*100</f>
        <v>111.51400811244223</v>
      </c>
      <c r="E15" s="509">
        <v>1847.5</v>
      </c>
      <c r="F15" s="510">
        <f t="shared" si="4"/>
        <v>103.27575605120465</v>
      </c>
      <c r="G15" s="512">
        <f>E15/1645.8*100</f>
        <v>112.25543808482198</v>
      </c>
      <c r="H15" s="509">
        <v>1754.5</v>
      </c>
      <c r="I15" s="510">
        <f t="shared" si="2"/>
        <v>102.82482564613491</v>
      </c>
      <c r="J15" s="512">
        <f>H15/1473.8*100</f>
        <v>119.04600352829422</v>
      </c>
      <c r="K15" s="13"/>
      <c r="L15" s="13"/>
      <c r="M15" s="13"/>
    </row>
    <row r="16" spans="1:13" ht="18" hidden="1" customHeight="1" x14ac:dyDescent="0.25">
      <c r="A16" s="513" t="s">
        <v>141</v>
      </c>
      <c r="B16" s="496">
        <v>3026.4</v>
      </c>
      <c r="C16" s="499">
        <f t="shared" si="3"/>
        <v>102.40238208025987</v>
      </c>
      <c r="D16" s="514">
        <f>B16/B16*100</f>
        <v>100</v>
      </c>
      <c r="E16" s="515">
        <v>1922.04</v>
      </c>
      <c r="F16" s="499">
        <f t="shared" si="4"/>
        <v>104.03464140730716</v>
      </c>
      <c r="G16" s="500">
        <f>E16/E16*100</f>
        <v>100</v>
      </c>
      <c r="H16" s="515">
        <v>1802</v>
      </c>
      <c r="I16" s="499">
        <f t="shared" si="2"/>
        <v>102.70732402393845</v>
      </c>
      <c r="J16" s="500">
        <f>H16/H16*100</f>
        <v>100</v>
      </c>
      <c r="K16" s="13"/>
      <c r="L16" s="13"/>
      <c r="M16" s="13"/>
    </row>
    <row r="17" spans="1:13" ht="18" hidden="1" customHeight="1" x14ac:dyDescent="0.25">
      <c r="A17" s="516" t="s">
        <v>10</v>
      </c>
      <c r="B17" s="517">
        <v>3049.23</v>
      </c>
      <c r="C17" s="510">
        <f t="shared" si="3"/>
        <v>100.75436161776368</v>
      </c>
      <c r="D17" s="511">
        <f>B17/B16*100</f>
        <v>100.75436161776368</v>
      </c>
      <c r="E17" s="517">
        <v>2038.6</v>
      </c>
      <c r="F17" s="510">
        <f t="shared" si="4"/>
        <v>106.06438991904434</v>
      </c>
      <c r="G17" s="512">
        <f>E17/1922*100</f>
        <v>106.06659729448491</v>
      </c>
      <c r="H17" s="517">
        <v>1880</v>
      </c>
      <c r="I17" s="510">
        <f t="shared" si="2"/>
        <v>104.32852386237515</v>
      </c>
      <c r="J17" s="512">
        <f>H17/1802*100</f>
        <v>104.32852386237515</v>
      </c>
      <c r="K17" s="13"/>
      <c r="L17" s="13"/>
      <c r="M17" s="13"/>
    </row>
    <row r="18" spans="1:13" ht="18" hidden="1" customHeight="1" x14ac:dyDescent="0.25">
      <c r="A18" s="516" t="s">
        <v>11</v>
      </c>
      <c r="B18" s="517">
        <v>3222.24</v>
      </c>
      <c r="C18" s="510">
        <f t="shared" ref="C18:C23" si="5">B18/B17*100</f>
        <v>105.67389144144586</v>
      </c>
      <c r="D18" s="511">
        <f>B18/B16*100</f>
        <v>106.4710547184774</v>
      </c>
      <c r="E18" s="517">
        <v>2109.6</v>
      </c>
      <c r="F18" s="510">
        <f t="shared" ref="F18:F23" si="6">E18/E17*100</f>
        <v>103.48278230157952</v>
      </c>
      <c r="G18" s="512">
        <f>E18/E16*100</f>
        <v>109.75838171942311</v>
      </c>
      <c r="H18" s="517">
        <v>1941</v>
      </c>
      <c r="I18" s="510">
        <f t="shared" ref="I18:I23" si="7">H18/H17*100</f>
        <v>103.24468085106382</v>
      </c>
      <c r="J18" s="512">
        <f>H18/H16*100</f>
        <v>107.71365149833518</v>
      </c>
      <c r="K18" s="13"/>
      <c r="L18" s="13"/>
      <c r="M18" s="13"/>
    </row>
    <row r="19" spans="1:13" ht="18" hidden="1" customHeight="1" x14ac:dyDescent="0.25">
      <c r="A19" s="516" t="s">
        <v>12</v>
      </c>
      <c r="B19" s="517">
        <v>3317.51</v>
      </c>
      <c r="C19" s="510">
        <f t="shared" si="5"/>
        <v>102.95663885992354</v>
      </c>
      <c r="D19" s="511">
        <f>B19/B16*100</f>
        <v>109.61901929685436</v>
      </c>
      <c r="E19" s="517">
        <v>2179.4</v>
      </c>
      <c r="F19" s="510">
        <f t="shared" si="6"/>
        <v>103.3086841107319</v>
      </c>
      <c r="G19" s="512">
        <f>E19/E16*100</f>
        <v>113.38993985557013</v>
      </c>
      <c r="H19" s="517">
        <v>1993.5</v>
      </c>
      <c r="I19" s="510">
        <f t="shared" si="7"/>
        <v>102.7047913446677</v>
      </c>
      <c r="J19" s="512">
        <f>H19/H16*100</f>
        <v>110.62708102108768</v>
      </c>
      <c r="K19" s="13"/>
      <c r="L19" s="13"/>
      <c r="M19" s="13"/>
    </row>
    <row r="20" spans="1:13" ht="16.5" hidden="1" customHeight="1" x14ac:dyDescent="0.25">
      <c r="A20" s="518" t="s">
        <v>13</v>
      </c>
      <c r="B20" s="517">
        <v>3437.04</v>
      </c>
      <c r="C20" s="510">
        <f t="shared" si="5"/>
        <v>103.60300345741234</v>
      </c>
      <c r="D20" s="511">
        <f>B20/B16*100</f>
        <v>113.56859635210151</v>
      </c>
      <c r="E20" s="517">
        <v>2274.83</v>
      </c>
      <c r="F20" s="510">
        <f t="shared" si="6"/>
        <v>104.37872809030007</v>
      </c>
      <c r="G20" s="512">
        <f>E20/E16*100</f>
        <v>118.35497700360034</v>
      </c>
      <c r="H20" s="509">
        <v>2070.3000000000002</v>
      </c>
      <c r="I20" s="510">
        <f t="shared" si="7"/>
        <v>103.85252069224981</v>
      </c>
      <c r="J20" s="512">
        <f>H20/H16*100</f>
        <v>114.88901220865706</v>
      </c>
      <c r="K20" s="13"/>
      <c r="L20" s="13"/>
      <c r="M20" s="13"/>
    </row>
    <row r="21" spans="1:13" ht="16.5" hidden="1" customHeight="1" x14ac:dyDescent="0.25">
      <c r="A21" s="519" t="s">
        <v>14</v>
      </c>
      <c r="B21" s="520">
        <v>3674.67</v>
      </c>
      <c r="C21" s="505">
        <f t="shared" si="5"/>
        <v>106.91379791913972</v>
      </c>
      <c r="D21" s="507">
        <f>B21/B16*100</f>
        <v>121.42049960348929</v>
      </c>
      <c r="E21" s="520">
        <v>2357.1</v>
      </c>
      <c r="F21" s="505">
        <f t="shared" si="6"/>
        <v>103.61653398275914</v>
      </c>
      <c r="G21" s="506">
        <f>E21/E16*100</f>
        <v>122.63532496722232</v>
      </c>
      <c r="H21" s="502">
        <v>2155.1999999999998</v>
      </c>
      <c r="I21" s="505">
        <f t="shared" si="7"/>
        <v>104.10085494855817</v>
      </c>
      <c r="J21" s="506">
        <f>H21/H16*100</f>
        <v>119.60044395116536</v>
      </c>
      <c r="K21" s="13"/>
      <c r="L21" s="13"/>
      <c r="M21" s="13"/>
    </row>
    <row r="22" spans="1:13" ht="16.5" hidden="1" customHeight="1" x14ac:dyDescent="0.25">
      <c r="A22" s="518" t="s">
        <v>15</v>
      </c>
      <c r="B22" s="517">
        <v>3705.87</v>
      </c>
      <c r="C22" s="510">
        <f t="shared" si="5"/>
        <v>100.84905583358506</v>
      </c>
      <c r="D22" s="511">
        <f>B22/B16*100</f>
        <v>122.45142743854083</v>
      </c>
      <c r="E22" s="517">
        <v>2355.83</v>
      </c>
      <c r="F22" s="510">
        <f t="shared" si="6"/>
        <v>99.946120232489079</v>
      </c>
      <c r="G22" s="512">
        <f>E22/E16*100</f>
        <v>122.56924933924371</v>
      </c>
      <c r="H22" s="509">
        <v>2173.9</v>
      </c>
      <c r="I22" s="510">
        <f t="shared" si="7"/>
        <v>100.86766889383819</v>
      </c>
      <c r="J22" s="512">
        <f>H22/H16*100</f>
        <v>120.63817980022198</v>
      </c>
      <c r="K22" s="13"/>
      <c r="L22" s="13"/>
      <c r="M22" s="13"/>
    </row>
    <row r="23" spans="1:13" ht="16.5" hidden="1" customHeight="1" x14ac:dyDescent="0.25">
      <c r="A23" s="518" t="s">
        <v>119</v>
      </c>
      <c r="B23" s="517">
        <v>3734.85</v>
      </c>
      <c r="C23" s="510">
        <f t="shared" si="5"/>
        <v>100.78200260667536</v>
      </c>
      <c r="D23" s="511">
        <f>B23/B16*100</f>
        <v>123.40900079302139</v>
      </c>
      <c r="E23" s="517">
        <v>2382.3000000000002</v>
      </c>
      <c r="F23" s="510">
        <f t="shared" si="6"/>
        <v>101.12359550561798</v>
      </c>
      <c r="G23" s="512">
        <f>E23/E16*100</f>
        <v>123.94643191608917</v>
      </c>
      <c r="H23" s="509">
        <v>2147.4</v>
      </c>
      <c r="I23" s="510">
        <f t="shared" si="7"/>
        <v>98.780992685956122</v>
      </c>
      <c r="J23" s="512">
        <f>H23/H16*100</f>
        <v>119.16759156492786</v>
      </c>
      <c r="K23" s="13"/>
      <c r="L23" s="13"/>
      <c r="M23" s="13"/>
    </row>
    <row r="24" spans="1:13" ht="16.5" hidden="1" customHeight="1" x14ac:dyDescent="0.25">
      <c r="A24" s="518" t="s">
        <v>127</v>
      </c>
      <c r="B24" s="520">
        <v>3311.01</v>
      </c>
      <c r="C24" s="505">
        <f t="shared" ref="C24:C31" si="8">B24/B23*100</f>
        <v>88.651753082453126</v>
      </c>
      <c r="D24" s="507">
        <f>B24/B16*100</f>
        <v>109.40424266455196</v>
      </c>
      <c r="E24" s="520">
        <v>2262.54</v>
      </c>
      <c r="F24" s="505">
        <f t="shared" ref="F24:F34" si="9">E24/E23*100</f>
        <v>94.972925324266456</v>
      </c>
      <c r="G24" s="506">
        <f>E24/E16*100</f>
        <v>117.71555222576013</v>
      </c>
      <c r="H24" s="502">
        <v>2068.1</v>
      </c>
      <c r="I24" s="505">
        <f t="shared" ref="I24:I31" si="10">H24/H23*100</f>
        <v>96.307162149576214</v>
      </c>
      <c r="J24" s="506">
        <f>H24/H16*100</f>
        <v>114.76692563817979</v>
      </c>
      <c r="K24" s="13"/>
      <c r="L24" s="13"/>
      <c r="M24" s="13"/>
    </row>
    <row r="25" spans="1:13" ht="16.5" hidden="1" customHeight="1" x14ac:dyDescent="0.25">
      <c r="A25" s="518" t="s">
        <v>133</v>
      </c>
      <c r="B25" s="517">
        <v>3270.26</v>
      </c>
      <c r="C25" s="510">
        <f t="shared" si="8"/>
        <v>98.769257718943777</v>
      </c>
      <c r="D25" s="511">
        <f>B25/B16*100</f>
        <v>108.05775839280993</v>
      </c>
      <c r="E25" s="517">
        <v>2196.8000000000002</v>
      </c>
      <c r="F25" s="510">
        <f t="shared" si="9"/>
        <v>97.094416010324693</v>
      </c>
      <c r="G25" s="512">
        <f>E25/E16*100</f>
        <v>114.29522798693057</v>
      </c>
      <c r="H25" s="509">
        <v>2037.8</v>
      </c>
      <c r="I25" s="510">
        <f t="shared" si="10"/>
        <v>98.534887094434509</v>
      </c>
      <c r="J25" s="512">
        <f>H25/H16*100</f>
        <v>113.08546059933407</v>
      </c>
      <c r="K25" s="13"/>
      <c r="L25" s="13"/>
      <c r="M25" s="13"/>
    </row>
    <row r="26" spans="1:13" ht="16.5" hidden="1" customHeight="1" x14ac:dyDescent="0.25">
      <c r="A26" s="518" t="s">
        <v>134</v>
      </c>
      <c r="B26" s="517">
        <v>3404.45</v>
      </c>
      <c r="C26" s="510">
        <f t="shared" si="8"/>
        <v>104.10334346504557</v>
      </c>
      <c r="D26" s="511">
        <f>B26/B16*100</f>
        <v>112.49173936029607</v>
      </c>
      <c r="E26" s="517">
        <v>2201.81</v>
      </c>
      <c r="F26" s="510">
        <f t="shared" si="9"/>
        <v>100.22805899490166</v>
      </c>
      <c r="G26" s="512">
        <f>E26/E16*100</f>
        <v>114.55588853509812</v>
      </c>
      <c r="H26" s="509">
        <v>2066.8000000000002</v>
      </c>
      <c r="I26" s="510">
        <f t="shared" si="10"/>
        <v>101.42310334674652</v>
      </c>
      <c r="J26" s="512">
        <f>H26/H16*100</f>
        <v>114.69478357380689</v>
      </c>
      <c r="K26" s="13"/>
      <c r="L26" s="13"/>
      <c r="M26" s="13"/>
    </row>
    <row r="27" spans="1:13" ht="16.5" hidden="1" customHeight="1" thickBot="1" x14ac:dyDescent="0.3">
      <c r="A27" s="518" t="s">
        <v>139</v>
      </c>
      <c r="B27" s="517">
        <v>3476.63</v>
      </c>
      <c r="C27" s="510">
        <f>B27/B26*100</f>
        <v>102.12016625299241</v>
      </c>
      <c r="D27" s="511">
        <f>B27/B16*100</f>
        <v>114.87675125561722</v>
      </c>
      <c r="E27" s="517">
        <v>2225.09</v>
      </c>
      <c r="F27" s="510">
        <f>E27/E26*100</f>
        <v>101.05731193881398</v>
      </c>
      <c r="G27" s="512">
        <f>E27/E16*100</f>
        <v>115.76710162119417</v>
      </c>
      <c r="H27" s="509">
        <v>2093.5</v>
      </c>
      <c r="I27" s="510">
        <f>H27/H26*100</f>
        <v>101.2918521385717</v>
      </c>
      <c r="J27" s="512">
        <f>H27/H16*100</f>
        <v>116.1764705882353</v>
      </c>
      <c r="K27" s="13"/>
      <c r="L27" s="13"/>
      <c r="M27" s="13"/>
    </row>
    <row r="28" spans="1:13" ht="16.5" hidden="1" customHeight="1" x14ac:dyDescent="0.25">
      <c r="A28" s="521" t="s">
        <v>154</v>
      </c>
      <c r="B28" s="515">
        <v>3437.58</v>
      </c>
      <c r="C28" s="499">
        <f>B28/B27*100</f>
        <v>98.876785852966805</v>
      </c>
      <c r="D28" s="500">
        <v>120.1</v>
      </c>
      <c r="E28" s="522">
        <v>2241.8000000000002</v>
      </c>
      <c r="F28" s="499">
        <f>E28/E27*100</f>
        <v>100.75098085920121</v>
      </c>
      <c r="G28" s="523">
        <f>E28/E16*100</f>
        <v>116.63649039562134</v>
      </c>
      <c r="H28" s="524">
        <v>2116.4</v>
      </c>
      <c r="I28" s="499">
        <f>H28/H27*100</f>
        <v>101.09386195366612</v>
      </c>
      <c r="J28" s="500">
        <f>H28/H16*100</f>
        <v>117.44728079911211</v>
      </c>
      <c r="K28" s="13"/>
      <c r="L28" s="13"/>
      <c r="M28" s="13"/>
    </row>
    <row r="29" spans="1:13" ht="16.5" hidden="1" customHeight="1" x14ac:dyDescent="0.25">
      <c r="A29" s="525" t="s">
        <v>10</v>
      </c>
      <c r="B29" s="520">
        <v>3458.68</v>
      </c>
      <c r="C29" s="505">
        <f>B29/B28*100</f>
        <v>100.61380389692749</v>
      </c>
      <c r="D29" s="506">
        <f t="shared" ref="D29:D34" si="11">B29/B$28*100</f>
        <v>100.61380389692749</v>
      </c>
      <c r="E29" s="526">
        <v>2295.15</v>
      </c>
      <c r="F29" s="505">
        <f>E29/E28*100</f>
        <v>102.37978410206084</v>
      </c>
      <c r="G29" s="527">
        <f t="shared" ref="G29:G34" si="12">E29/E$28*100</f>
        <v>102.37978410206084</v>
      </c>
      <c r="H29" s="502">
        <v>2159.42</v>
      </c>
      <c r="I29" s="505">
        <f>H29/H28*100</f>
        <v>102.03269703269704</v>
      </c>
      <c r="J29" s="506">
        <f t="shared" ref="J29:J34" si="13">H29/H$28*100</f>
        <v>102.03269703269704</v>
      </c>
      <c r="K29" s="13"/>
      <c r="L29" s="13"/>
      <c r="M29" s="13"/>
    </row>
    <row r="30" spans="1:13" ht="16.5" hidden="1" customHeight="1" x14ac:dyDescent="0.25">
      <c r="A30" s="525" t="s">
        <v>11</v>
      </c>
      <c r="B30" s="520">
        <v>3610.8</v>
      </c>
      <c r="C30" s="505">
        <f t="shared" si="8"/>
        <v>104.39820972162792</v>
      </c>
      <c r="D30" s="506">
        <f t="shared" si="11"/>
        <v>105.0390100012218</v>
      </c>
      <c r="E30" s="526">
        <v>2360.09</v>
      </c>
      <c r="F30" s="505">
        <f t="shared" si="9"/>
        <v>102.82944469860358</v>
      </c>
      <c r="G30" s="527">
        <f t="shared" si="12"/>
        <v>105.27656347577839</v>
      </c>
      <c r="H30" s="502">
        <v>2190.87</v>
      </c>
      <c r="I30" s="505">
        <f t="shared" si="10"/>
        <v>101.45640959146436</v>
      </c>
      <c r="J30" s="506">
        <f t="shared" si="13"/>
        <v>103.51871101871102</v>
      </c>
      <c r="K30" s="13"/>
      <c r="L30" s="13"/>
      <c r="M30" s="13"/>
    </row>
    <row r="31" spans="1:13" ht="16.5" hidden="1" customHeight="1" x14ac:dyDescent="0.25">
      <c r="A31" s="525" t="s">
        <v>12</v>
      </c>
      <c r="B31" s="520">
        <v>3757.48</v>
      </c>
      <c r="C31" s="505">
        <f t="shared" si="8"/>
        <v>104.06225767143016</v>
      </c>
      <c r="D31" s="506">
        <f t="shared" si="11"/>
        <v>109.30596524299072</v>
      </c>
      <c r="E31" s="526">
        <v>2423.02</v>
      </c>
      <c r="F31" s="505">
        <f t="shared" si="9"/>
        <v>102.66642373807777</v>
      </c>
      <c r="G31" s="527">
        <f t="shared" si="12"/>
        <v>108.08368275492906</v>
      </c>
      <c r="H31" s="502">
        <v>2204.0500000000002</v>
      </c>
      <c r="I31" s="505">
        <f t="shared" si="10"/>
        <v>100.60158749720432</v>
      </c>
      <c r="J31" s="506">
        <f t="shared" si="13"/>
        <v>104.14146664146664</v>
      </c>
      <c r="K31" s="13"/>
      <c r="L31" s="13"/>
      <c r="M31" s="13"/>
    </row>
    <row r="32" spans="1:13" ht="16.5" hidden="1" customHeight="1" x14ac:dyDescent="0.25">
      <c r="A32" s="525" t="s">
        <v>13</v>
      </c>
      <c r="B32" s="520">
        <v>3814.09</v>
      </c>
      <c r="C32" s="505">
        <f t="shared" ref="C32:C37" si="14">B32/B31*100</f>
        <v>101.50659484548154</v>
      </c>
      <c r="D32" s="506">
        <f t="shared" si="11"/>
        <v>110.95276328114548</v>
      </c>
      <c r="E32" s="526">
        <v>2406.36</v>
      </c>
      <c r="F32" s="505">
        <f t="shared" si="9"/>
        <v>99.312428291966228</v>
      </c>
      <c r="G32" s="527">
        <f t="shared" si="12"/>
        <v>107.34052993130521</v>
      </c>
      <c r="H32" s="502">
        <v>2212.92</v>
      </c>
      <c r="I32" s="505">
        <f t="shared" ref="I32:I37" si="15">H32/H31*100</f>
        <v>100.40244096095823</v>
      </c>
      <c r="J32" s="506">
        <f t="shared" si="13"/>
        <v>104.56057456057455</v>
      </c>
      <c r="K32" s="13"/>
      <c r="L32" s="13"/>
      <c r="M32" s="13"/>
    </row>
    <row r="33" spans="1:13" ht="16.5" hidden="1" customHeight="1" x14ac:dyDescent="0.25">
      <c r="A33" s="528" t="s">
        <v>14</v>
      </c>
      <c r="B33" s="517">
        <v>3947.2</v>
      </c>
      <c r="C33" s="510">
        <f t="shared" si="14"/>
        <v>103.48995435346306</v>
      </c>
      <c r="D33" s="512">
        <f t="shared" si="11"/>
        <v>114.82496407356338</v>
      </c>
      <c r="E33" s="529">
        <v>2406.1</v>
      </c>
      <c r="F33" s="530">
        <f t="shared" si="9"/>
        <v>99.989195299123978</v>
      </c>
      <c r="G33" s="531">
        <f t="shared" si="12"/>
        <v>107.32893210812739</v>
      </c>
      <c r="H33" s="532">
        <v>2240.4</v>
      </c>
      <c r="I33" s="510">
        <f t="shared" si="15"/>
        <v>101.2417981671276</v>
      </c>
      <c r="J33" s="512">
        <f t="shared" si="13"/>
        <v>105.85900585900585</v>
      </c>
      <c r="K33" s="13"/>
      <c r="L33" s="13"/>
      <c r="M33" s="13"/>
    </row>
    <row r="34" spans="1:13" ht="16.5" hidden="1" customHeight="1" x14ac:dyDescent="0.25">
      <c r="A34" s="525" t="s">
        <v>15</v>
      </c>
      <c r="B34" s="520">
        <v>3926.3</v>
      </c>
      <c r="C34" s="505">
        <f t="shared" si="14"/>
        <v>99.470510741791657</v>
      </c>
      <c r="D34" s="506">
        <f t="shared" si="11"/>
        <v>114.21697822305228</v>
      </c>
      <c r="E34" s="526">
        <v>2410.9299999999998</v>
      </c>
      <c r="F34" s="533">
        <f t="shared" si="9"/>
        <v>100.20073978637629</v>
      </c>
      <c r="G34" s="527">
        <f t="shared" si="12"/>
        <v>107.54438397716119</v>
      </c>
      <c r="H34" s="502">
        <v>2270.63</v>
      </c>
      <c r="I34" s="505">
        <f t="shared" si="15"/>
        <v>101.34931262274594</v>
      </c>
      <c r="J34" s="506">
        <f t="shared" si="13"/>
        <v>107.28737478737477</v>
      </c>
      <c r="K34" s="13"/>
      <c r="L34" s="13"/>
      <c r="M34" s="13"/>
    </row>
    <row r="35" spans="1:13" ht="16.5" hidden="1" customHeight="1" x14ac:dyDescent="0.25">
      <c r="A35" s="525" t="s">
        <v>119</v>
      </c>
      <c r="B35" s="520">
        <v>3709.52</v>
      </c>
      <c r="C35" s="505">
        <f t="shared" si="14"/>
        <v>94.478771362351324</v>
      </c>
      <c r="D35" s="506">
        <f>B35/B$28*100</f>
        <v>107.91079771234415</v>
      </c>
      <c r="E35" s="526">
        <v>2423.37</v>
      </c>
      <c r="F35" s="505">
        <f t="shared" ref="F35:F40" si="16">E35/E34*100</f>
        <v>100.51598345866533</v>
      </c>
      <c r="G35" s="527">
        <f>E35/E$28*100</f>
        <v>108.09929520920687</v>
      </c>
      <c r="H35" s="534">
        <v>2305.1999999999998</v>
      </c>
      <c r="I35" s="505">
        <f t="shared" si="15"/>
        <v>101.52248494911103</v>
      </c>
      <c r="J35" s="506">
        <f>H35/H$28*100</f>
        <v>108.92080892080891</v>
      </c>
      <c r="K35" s="13"/>
      <c r="L35" s="13"/>
      <c r="M35" s="13"/>
    </row>
    <row r="36" spans="1:13" ht="16.5" hidden="1" customHeight="1" x14ac:dyDescent="0.25">
      <c r="A36" s="525" t="s">
        <v>127</v>
      </c>
      <c r="B36" s="520">
        <v>3718.28</v>
      </c>
      <c r="C36" s="505">
        <f t="shared" si="14"/>
        <v>100.23614915137269</v>
      </c>
      <c r="D36" s="506">
        <f>B36/B$28*100</f>
        <v>108.16562814538135</v>
      </c>
      <c r="E36" s="526">
        <v>2428.86</v>
      </c>
      <c r="F36" s="505">
        <f t="shared" si="16"/>
        <v>100.22654402753193</v>
      </c>
      <c r="G36" s="527">
        <f>E36/E$28*100</f>
        <v>108.34418770630742</v>
      </c>
      <c r="H36" s="534">
        <v>2225.67</v>
      </c>
      <c r="I36" s="505">
        <f t="shared" si="15"/>
        <v>96.549973971889642</v>
      </c>
      <c r="J36" s="506">
        <f>H36/H$28*100</f>
        <v>105.16301266301267</v>
      </c>
      <c r="K36" s="13"/>
      <c r="L36" s="13"/>
      <c r="M36" s="13"/>
    </row>
    <row r="37" spans="1:13" ht="16.5" hidden="1" customHeight="1" x14ac:dyDescent="0.25">
      <c r="A37" s="535" t="s">
        <v>133</v>
      </c>
      <c r="B37" s="520">
        <v>3475.35</v>
      </c>
      <c r="C37" s="505">
        <f t="shared" si="14"/>
        <v>93.466602837871278</v>
      </c>
      <c r="D37" s="506">
        <f>B37/B$28*100</f>
        <v>101.09873806573229</v>
      </c>
      <c r="E37" s="526">
        <v>2313.62</v>
      </c>
      <c r="F37" s="505">
        <f t="shared" si="16"/>
        <v>95.25538730103834</v>
      </c>
      <c r="G37" s="506">
        <f>E37/E$28*100</f>
        <v>103.20367561780711</v>
      </c>
      <c r="H37" s="520">
        <v>2139.96</v>
      </c>
      <c r="I37" s="505">
        <f t="shared" si="15"/>
        <v>96.149024788041345</v>
      </c>
      <c r="J37" s="506">
        <f>H37/H$28*100</f>
        <v>101.11321111321112</v>
      </c>
      <c r="K37" s="13"/>
      <c r="L37" s="13"/>
      <c r="M37" s="13"/>
    </row>
    <row r="38" spans="1:13" ht="16.5" hidden="1" customHeight="1" x14ac:dyDescent="0.25">
      <c r="A38" s="535" t="s">
        <v>134</v>
      </c>
      <c r="B38" s="520">
        <v>3484.3</v>
      </c>
      <c r="C38" s="505">
        <f t="shared" ref="C38:C43" si="17">B38/B37*100</f>
        <v>100.25752801876071</v>
      </c>
      <c r="D38" s="506">
        <f>B38/B$28*100</f>
        <v>101.35909564286504</v>
      </c>
      <c r="E38" s="526">
        <v>2259.6999999999998</v>
      </c>
      <c r="F38" s="505">
        <f t="shared" si="16"/>
        <v>97.669453064893972</v>
      </c>
      <c r="G38" s="506">
        <f>E38/E$28*100</f>
        <v>100.79846551877954</v>
      </c>
      <c r="H38" s="520">
        <v>2101.3000000000002</v>
      </c>
      <c r="I38" s="505">
        <f t="shared" ref="I38:I43" si="18">H38/H37*100</f>
        <v>98.193424176152831</v>
      </c>
      <c r="J38" s="506">
        <f>H38/H$28*100</f>
        <v>99.286524286524298</v>
      </c>
      <c r="K38" s="13"/>
      <c r="L38" s="13"/>
      <c r="M38" s="13"/>
    </row>
    <row r="39" spans="1:13" ht="16.5" hidden="1" customHeight="1" thickBot="1" x14ac:dyDescent="0.3">
      <c r="A39" s="536" t="s">
        <v>139</v>
      </c>
      <c r="B39" s="537">
        <v>3509.28</v>
      </c>
      <c r="C39" s="538">
        <f t="shared" si="17"/>
        <v>100.71693022988835</v>
      </c>
      <c r="D39" s="539">
        <f>B39/B$28*100</f>
        <v>102.0857696402702</v>
      </c>
      <c r="E39" s="540">
        <v>2268.39</v>
      </c>
      <c r="F39" s="538">
        <f t="shared" si="16"/>
        <v>100.38456432269771</v>
      </c>
      <c r="G39" s="539">
        <f>E39/E$28*100</f>
        <v>101.1861004549915</v>
      </c>
      <c r="H39" s="537">
        <v>2107.6999999999998</v>
      </c>
      <c r="I39" s="538">
        <f t="shared" si="18"/>
        <v>100.30457335934895</v>
      </c>
      <c r="J39" s="539">
        <f>H39/H$28*100</f>
        <v>99.58892458892457</v>
      </c>
      <c r="K39" s="13"/>
      <c r="L39" s="13"/>
      <c r="M39" s="13"/>
    </row>
    <row r="40" spans="1:13" ht="3" hidden="1" customHeight="1" x14ac:dyDescent="0.2">
      <c r="A40" s="521" t="s">
        <v>167</v>
      </c>
      <c r="B40" s="541">
        <v>3484.4</v>
      </c>
      <c r="C40" s="542">
        <f t="shared" si="17"/>
        <v>99.291022659918838</v>
      </c>
      <c r="D40" s="543">
        <f t="shared" ref="D40:D45" si="19">B40/B$40*100</f>
        <v>100</v>
      </c>
      <c r="E40" s="544">
        <v>2298.23</v>
      </c>
      <c r="F40" s="542">
        <f t="shared" si="16"/>
        <v>101.31547044379494</v>
      </c>
      <c r="G40" s="545">
        <f t="shared" ref="G40:G45" si="20">E40/E$40*100</f>
        <v>100</v>
      </c>
      <c r="H40" s="541">
        <v>2131</v>
      </c>
      <c r="I40" s="542">
        <f t="shared" si="18"/>
        <v>101.10547041799119</v>
      </c>
      <c r="J40" s="543">
        <f t="shared" ref="J40:J45" si="21">H40/H$40*100</f>
        <v>100</v>
      </c>
      <c r="K40" s="13"/>
      <c r="L40" s="13"/>
      <c r="M40" s="13"/>
    </row>
    <row r="41" spans="1:13" ht="16.5" hidden="1" customHeight="1" x14ac:dyDescent="0.25">
      <c r="A41" s="525" t="s">
        <v>10</v>
      </c>
      <c r="B41" s="520">
        <v>3582.03</v>
      </c>
      <c r="C41" s="505">
        <f t="shared" si="17"/>
        <v>102.80191711628974</v>
      </c>
      <c r="D41" s="494">
        <f t="shared" si="19"/>
        <v>102.80191711628974</v>
      </c>
      <c r="E41" s="526">
        <v>2348.34</v>
      </c>
      <c r="F41" s="505">
        <f t="shared" ref="F41:F46" si="22">E41/E40*100</f>
        <v>102.18037359185112</v>
      </c>
      <c r="G41" s="546">
        <f t="shared" si="20"/>
        <v>102.18037359185112</v>
      </c>
      <c r="H41" s="547">
        <v>2192.7199999999998</v>
      </c>
      <c r="I41" s="505">
        <f t="shared" si="18"/>
        <v>102.89629282027218</v>
      </c>
      <c r="J41" s="494">
        <f t="shared" si="21"/>
        <v>102.89629282027218</v>
      </c>
      <c r="K41" s="13"/>
      <c r="L41" s="13"/>
      <c r="M41" s="13"/>
    </row>
    <row r="42" spans="1:13" ht="16.5" hidden="1" customHeight="1" x14ac:dyDescent="0.25">
      <c r="A42" s="525" t="s">
        <v>11</v>
      </c>
      <c r="B42" s="520">
        <v>3667.61</v>
      </c>
      <c r="C42" s="505">
        <f t="shared" si="17"/>
        <v>102.38914805291972</v>
      </c>
      <c r="D42" s="494">
        <f t="shared" si="19"/>
        <v>105.25800711743771</v>
      </c>
      <c r="E42" s="526">
        <v>2397.3200000000002</v>
      </c>
      <c r="F42" s="505">
        <f t="shared" si="22"/>
        <v>102.08572864236014</v>
      </c>
      <c r="G42" s="546">
        <f t="shared" si="20"/>
        <v>104.31157891072695</v>
      </c>
      <c r="H42" s="547">
        <v>2239.67</v>
      </c>
      <c r="I42" s="505">
        <f t="shared" si="18"/>
        <v>102.14117625597432</v>
      </c>
      <c r="J42" s="494">
        <f t="shared" si="21"/>
        <v>105.09948381041765</v>
      </c>
      <c r="K42" s="13"/>
      <c r="L42" s="13"/>
      <c r="M42" s="13"/>
    </row>
    <row r="43" spans="1:13" ht="16.5" hidden="1" customHeight="1" x14ac:dyDescent="0.25">
      <c r="A43" s="525" t="s">
        <v>12</v>
      </c>
      <c r="B43" s="520">
        <v>3761.96</v>
      </c>
      <c r="C43" s="505">
        <f t="shared" si="17"/>
        <v>102.57251997895087</v>
      </c>
      <c r="D43" s="494">
        <f t="shared" si="19"/>
        <v>107.96579037997932</v>
      </c>
      <c r="E43" s="526">
        <v>2457.02</v>
      </c>
      <c r="F43" s="505">
        <f t="shared" si="22"/>
        <v>102.49028081357514</v>
      </c>
      <c r="G43" s="546">
        <f t="shared" si="20"/>
        <v>106.9092301466781</v>
      </c>
      <c r="H43" s="547">
        <v>2272.67</v>
      </c>
      <c r="I43" s="505">
        <f t="shared" si="18"/>
        <v>101.47343135372621</v>
      </c>
      <c r="J43" s="494">
        <f t="shared" si="21"/>
        <v>106.64805255748475</v>
      </c>
      <c r="K43" s="13"/>
      <c r="L43" s="13"/>
      <c r="M43" s="13"/>
    </row>
    <row r="44" spans="1:13" ht="16.5" hidden="1" customHeight="1" x14ac:dyDescent="0.25">
      <c r="A44" s="525" t="s">
        <v>13</v>
      </c>
      <c r="B44" s="520">
        <v>3809.35</v>
      </c>
      <c r="C44" s="505">
        <f t="shared" ref="C44:C49" si="23">B44/B43*100</f>
        <v>101.2597156801242</v>
      </c>
      <c r="D44" s="494">
        <f t="shared" si="19"/>
        <v>109.32585237056594</v>
      </c>
      <c r="E44" s="526">
        <v>2470.25</v>
      </c>
      <c r="F44" s="505">
        <f t="shared" si="22"/>
        <v>100.53845715541591</v>
      </c>
      <c r="G44" s="546">
        <f t="shared" si="20"/>
        <v>107.48489054620293</v>
      </c>
      <c r="H44" s="547">
        <v>2282.61</v>
      </c>
      <c r="I44" s="505">
        <f t="shared" ref="I44:I49" si="24">H44/H43*100</f>
        <v>100.43737102174974</v>
      </c>
      <c r="J44" s="494">
        <f t="shared" si="21"/>
        <v>107.11450023463162</v>
      </c>
      <c r="K44" s="13"/>
      <c r="L44" s="13"/>
      <c r="M44" s="13"/>
    </row>
    <row r="45" spans="1:13" ht="16.5" hidden="1" customHeight="1" x14ac:dyDescent="0.2">
      <c r="A45" s="548" t="s">
        <v>14</v>
      </c>
      <c r="B45" s="547">
        <v>3854.5</v>
      </c>
      <c r="C45" s="493">
        <f t="shared" si="23"/>
        <v>101.18524157664694</v>
      </c>
      <c r="D45" s="494">
        <f t="shared" si="19"/>
        <v>110.62162782688554</v>
      </c>
      <c r="E45" s="549">
        <v>2532.1999999999998</v>
      </c>
      <c r="F45" s="493">
        <f t="shared" si="22"/>
        <v>102.50784333569476</v>
      </c>
      <c r="G45" s="546">
        <f t="shared" si="20"/>
        <v>110.18044321064471</v>
      </c>
      <c r="H45" s="547">
        <v>2316.8000000000002</v>
      </c>
      <c r="I45" s="493">
        <f t="shared" si="24"/>
        <v>101.49784676313519</v>
      </c>
      <c r="J45" s="494">
        <f t="shared" si="21"/>
        <v>108.71891130924449</v>
      </c>
      <c r="K45" s="13"/>
      <c r="L45" s="13"/>
      <c r="M45" s="13"/>
    </row>
    <row r="46" spans="1:13" ht="16.5" hidden="1" customHeight="1" x14ac:dyDescent="0.2">
      <c r="A46" s="548" t="s">
        <v>15</v>
      </c>
      <c r="B46" s="547">
        <v>3808.84</v>
      </c>
      <c r="C46" s="493">
        <f t="shared" si="23"/>
        <v>98.815410559086786</v>
      </c>
      <c r="D46" s="494">
        <f t="shared" ref="D46:D51" si="25">B46/B$40*100</f>
        <v>109.31121570428195</v>
      </c>
      <c r="E46" s="549">
        <v>2548.98</v>
      </c>
      <c r="F46" s="493">
        <f t="shared" si="22"/>
        <v>100.66266487639209</v>
      </c>
      <c r="G46" s="546">
        <f t="shared" ref="G46:G51" si="26">E46/E$40*100</f>
        <v>110.91057030845477</v>
      </c>
      <c r="H46" s="547">
        <v>2344.36</v>
      </c>
      <c r="I46" s="493">
        <f t="shared" si="24"/>
        <v>101.18957182320443</v>
      </c>
      <c r="J46" s="494">
        <f t="shared" ref="J46:J51" si="27">H46/H$40*100</f>
        <v>110.01220084467387</v>
      </c>
      <c r="K46" s="13"/>
      <c r="L46" s="13"/>
      <c r="M46" s="13"/>
    </row>
    <row r="47" spans="1:13" ht="16.5" hidden="1" customHeight="1" x14ac:dyDescent="0.2">
      <c r="A47" s="550" t="s">
        <v>119</v>
      </c>
      <c r="B47" s="551">
        <v>3758.33</v>
      </c>
      <c r="C47" s="552">
        <f t="shared" si="23"/>
        <v>98.673874460465655</v>
      </c>
      <c r="D47" s="553">
        <f t="shared" si="25"/>
        <v>107.86161175525197</v>
      </c>
      <c r="E47" s="554">
        <v>2617.46</v>
      </c>
      <c r="F47" s="552">
        <f>E47/E46*100</f>
        <v>102.68656482200724</v>
      </c>
      <c r="G47" s="555">
        <f t="shared" si="26"/>
        <v>113.89025467424932</v>
      </c>
      <c r="H47" s="551">
        <v>2354.6</v>
      </c>
      <c r="I47" s="552">
        <f t="shared" si="24"/>
        <v>100.4367929840127</v>
      </c>
      <c r="J47" s="553">
        <f t="shared" si="27"/>
        <v>110.49272641952135</v>
      </c>
      <c r="K47" s="13"/>
      <c r="L47" s="13"/>
      <c r="M47" s="13"/>
    </row>
    <row r="48" spans="1:13" ht="16.5" hidden="1" customHeight="1" x14ac:dyDescent="0.2">
      <c r="A48" s="550" t="s">
        <v>127</v>
      </c>
      <c r="B48" s="551">
        <v>3877.71</v>
      </c>
      <c r="C48" s="552">
        <f t="shared" si="23"/>
        <v>103.17641079947744</v>
      </c>
      <c r="D48" s="553">
        <f t="shared" si="25"/>
        <v>111.28773963953623</v>
      </c>
      <c r="E48" s="554">
        <v>2590.12</v>
      </c>
      <c r="F48" s="552">
        <f>E48/E47*100</f>
        <v>98.955475919402772</v>
      </c>
      <c r="G48" s="555">
        <f t="shared" si="26"/>
        <v>112.70064353872327</v>
      </c>
      <c r="H48" s="551">
        <v>2371.96</v>
      </c>
      <c r="I48" s="552">
        <f t="shared" si="24"/>
        <v>100.7372802174467</v>
      </c>
      <c r="J48" s="553">
        <f t="shared" si="27"/>
        <v>111.30736743312998</v>
      </c>
      <c r="K48" s="13"/>
      <c r="L48" s="13"/>
      <c r="M48" s="13"/>
    </row>
    <row r="49" spans="1:13" ht="16.5" hidden="1" customHeight="1" x14ac:dyDescent="0.2">
      <c r="A49" s="550" t="s">
        <v>133</v>
      </c>
      <c r="B49" s="551">
        <v>3758.21</v>
      </c>
      <c r="C49" s="552">
        <f t="shared" si="23"/>
        <v>96.918284245082802</v>
      </c>
      <c r="D49" s="553">
        <f t="shared" si="25"/>
        <v>107.85816783377338</v>
      </c>
      <c r="E49" s="554">
        <v>2496.67</v>
      </c>
      <c r="F49" s="552">
        <f>E49/E48*100</f>
        <v>96.392059055178919</v>
      </c>
      <c r="G49" s="555">
        <f t="shared" si="26"/>
        <v>108.63447087541283</v>
      </c>
      <c r="H49" s="551">
        <v>2442.54</v>
      </c>
      <c r="I49" s="552">
        <f t="shared" si="24"/>
        <v>102.97559823943068</v>
      </c>
      <c r="J49" s="553">
        <f t="shared" si="27"/>
        <v>114.61942749882684</v>
      </c>
      <c r="K49" s="13"/>
      <c r="L49" s="13"/>
      <c r="M49" s="13"/>
    </row>
    <row r="50" spans="1:13" ht="16.5" hidden="1" customHeight="1" x14ac:dyDescent="0.2">
      <c r="A50" s="550" t="s">
        <v>134</v>
      </c>
      <c r="B50" s="551">
        <v>3894.63</v>
      </c>
      <c r="C50" s="552">
        <f>B50/B49*100</f>
        <v>103.62991956277057</v>
      </c>
      <c r="D50" s="553">
        <f t="shared" si="25"/>
        <v>111.77333256801745</v>
      </c>
      <c r="E50" s="554">
        <v>2539.16</v>
      </c>
      <c r="F50" s="552">
        <f>E50/E49*100</f>
        <v>101.70186688669307</v>
      </c>
      <c r="G50" s="555">
        <f t="shared" si="26"/>
        <v>110.48328496277568</v>
      </c>
      <c r="H50" s="551">
        <v>2464.96</v>
      </c>
      <c r="I50" s="552">
        <f>H50/H49*100</f>
        <v>100.91789694334588</v>
      </c>
      <c r="J50" s="553">
        <f t="shared" si="27"/>
        <v>115.67151572031911</v>
      </c>
      <c r="K50" s="13"/>
      <c r="L50" s="13"/>
      <c r="M50" s="13"/>
    </row>
    <row r="51" spans="1:13" ht="16.5" hidden="1" customHeight="1" x14ac:dyDescent="0.2">
      <c r="A51" s="550" t="s">
        <v>139</v>
      </c>
      <c r="B51" s="551">
        <v>3912.55</v>
      </c>
      <c r="C51" s="552">
        <f>B51/B50*100</f>
        <v>100.46012073033896</v>
      </c>
      <c r="D51" s="553">
        <f t="shared" si="25"/>
        <v>112.2876248421536</v>
      </c>
      <c r="E51" s="554">
        <v>2618.0300000000002</v>
      </c>
      <c r="F51" s="552">
        <f>E51/E50*100</f>
        <v>103.10614533940358</v>
      </c>
      <c r="G51" s="555">
        <f t="shared" si="26"/>
        <v>113.91505636946695</v>
      </c>
      <c r="H51" s="551">
        <v>2519.35</v>
      </c>
      <c r="I51" s="552">
        <f>H51/H50*100</f>
        <v>102.20652667791769</v>
      </c>
      <c r="J51" s="553">
        <f t="shared" si="27"/>
        <v>118.22383857343969</v>
      </c>
      <c r="K51" s="13"/>
      <c r="L51" s="13"/>
      <c r="M51" s="13"/>
    </row>
    <row r="52" spans="1:13" ht="16.5" customHeight="1" thickBot="1" x14ac:dyDescent="0.25">
      <c r="A52" s="556" t="s">
        <v>372</v>
      </c>
      <c r="B52" s="285">
        <v>4663.51</v>
      </c>
      <c r="C52" s="286">
        <v>98.945726894678785</v>
      </c>
      <c r="D52" s="287">
        <v>104.97088462568681</v>
      </c>
      <c r="E52" s="285">
        <v>3171.84</v>
      </c>
      <c r="F52" s="286">
        <v>101.01755157027794</v>
      </c>
      <c r="G52" s="287">
        <v>104.26755905615349</v>
      </c>
      <c r="H52" s="285">
        <v>2871.48</v>
      </c>
      <c r="I52" s="286">
        <v>101.24213309828119</v>
      </c>
      <c r="J52" s="287">
        <v>110.06309075716574</v>
      </c>
      <c r="K52" s="13"/>
      <c r="L52" s="13"/>
      <c r="M52" s="13"/>
    </row>
    <row r="53" spans="1:13" ht="16.5" customHeight="1" thickBot="1" x14ac:dyDescent="0.25">
      <c r="A53" s="784" t="s">
        <v>379</v>
      </c>
      <c r="B53" s="785"/>
      <c r="C53" s="785"/>
      <c r="D53" s="785"/>
      <c r="E53" s="785"/>
      <c r="F53" s="785"/>
      <c r="G53" s="785"/>
      <c r="H53" s="785"/>
      <c r="I53" s="785"/>
      <c r="J53" s="786"/>
      <c r="K53" s="13"/>
      <c r="L53" s="13"/>
      <c r="M53" s="13"/>
    </row>
    <row r="54" spans="1:13" ht="15.75" customHeight="1" x14ac:dyDescent="0.2">
      <c r="A54" s="557" t="s">
        <v>10</v>
      </c>
      <c r="B54" s="558">
        <v>4636.76</v>
      </c>
      <c r="C54" s="542">
        <f>B54/B52*100</f>
        <v>99.426397713310365</v>
      </c>
      <c r="D54" s="543">
        <f>B54/B$52*100</f>
        <v>99.426397713310365</v>
      </c>
      <c r="E54" s="558">
        <v>3230.64</v>
      </c>
      <c r="F54" s="542">
        <f>E54/E52*100</f>
        <v>101.85381355932202</v>
      </c>
      <c r="G54" s="543">
        <f t="shared" ref="G54:G61" si="28">E54/E$52*100</f>
        <v>101.85381355932202</v>
      </c>
      <c r="H54" s="558">
        <v>2922.88</v>
      </c>
      <c r="I54" s="542">
        <f>H54/H52*100</f>
        <v>101.79001769122544</v>
      </c>
      <c r="J54" s="543">
        <f t="shared" ref="J54:J61" si="29">H54/H$52*100</f>
        <v>101.79001769122544</v>
      </c>
      <c r="K54" s="13"/>
      <c r="L54" s="13"/>
      <c r="M54" s="13"/>
    </row>
    <row r="55" spans="1:13" ht="17.25" customHeight="1" x14ac:dyDescent="0.2">
      <c r="A55" s="559" t="s">
        <v>11</v>
      </c>
      <c r="B55" s="492">
        <v>4730.58</v>
      </c>
      <c r="C55" s="493">
        <f>B55/B54*100</f>
        <v>102.02339564696037</v>
      </c>
      <c r="D55" s="494">
        <f t="shared" ref="D55:D61" si="30">B55/B$52*100</f>
        <v>101.438187116571</v>
      </c>
      <c r="E55" s="492">
        <v>3288.8</v>
      </c>
      <c r="F55" s="493">
        <f t="shared" ref="F55:F62" si="31">E55/E54*100</f>
        <v>101.80026248668996</v>
      </c>
      <c r="G55" s="494">
        <f t="shared" si="28"/>
        <v>103.68744955609361</v>
      </c>
      <c r="H55" s="492">
        <v>2998.3</v>
      </c>
      <c r="I55" s="493">
        <f t="shared" ref="I55:I62" si="32">H55/H54*100</f>
        <v>102.58033172761112</v>
      </c>
      <c r="J55" s="494">
        <f t="shared" si="29"/>
        <v>104.41653781325311</v>
      </c>
      <c r="K55" s="13"/>
      <c r="L55" s="13"/>
      <c r="M55" s="13"/>
    </row>
    <row r="56" spans="1:13" ht="17.25" customHeight="1" x14ac:dyDescent="0.2">
      <c r="A56" s="560" t="s">
        <v>12</v>
      </c>
      <c r="B56" s="561">
        <v>4763.34</v>
      </c>
      <c r="C56" s="552">
        <f t="shared" ref="C56:C62" si="33">B56/B55*100</f>
        <v>100.69251550549826</v>
      </c>
      <c r="D56" s="553">
        <f t="shared" si="30"/>
        <v>102.14066229084959</v>
      </c>
      <c r="E56" s="561">
        <v>3388</v>
      </c>
      <c r="F56" s="552">
        <f t="shared" si="31"/>
        <v>103.0162977377767</v>
      </c>
      <c r="G56" s="553">
        <f t="shared" si="28"/>
        <v>106.81497175141243</v>
      </c>
      <c r="H56" s="561">
        <v>3080.4</v>
      </c>
      <c r="I56" s="552">
        <f t="shared" si="32"/>
        <v>102.73821832371677</v>
      </c>
      <c r="J56" s="553">
        <f t="shared" si="29"/>
        <v>107.27569058464626</v>
      </c>
      <c r="K56" s="13"/>
      <c r="L56" s="13"/>
      <c r="M56" s="13"/>
    </row>
    <row r="57" spans="1:13" ht="17.25" customHeight="1" x14ac:dyDescent="0.2">
      <c r="A57" s="560" t="s">
        <v>13</v>
      </c>
      <c r="B57" s="561">
        <v>4923.8</v>
      </c>
      <c r="C57" s="552">
        <f t="shared" si="33"/>
        <v>103.3686446904903</v>
      </c>
      <c r="D57" s="553">
        <f t="shared" si="30"/>
        <v>105.58141828794191</v>
      </c>
      <c r="E57" s="561">
        <v>3444.6</v>
      </c>
      <c r="F57" s="552">
        <f t="shared" si="31"/>
        <v>101.67060212514758</v>
      </c>
      <c r="G57" s="553">
        <f t="shared" si="28"/>
        <v>108.5994249394673</v>
      </c>
      <c r="H57" s="561">
        <v>3137.5</v>
      </c>
      <c r="I57" s="552">
        <f t="shared" si="32"/>
        <v>101.85365536943254</v>
      </c>
      <c r="J57" s="553">
        <f t="shared" si="29"/>
        <v>109.26421218326439</v>
      </c>
      <c r="K57" s="13"/>
      <c r="L57" s="13"/>
      <c r="M57" s="13"/>
    </row>
    <row r="58" spans="1:13" x14ac:dyDescent="0.2">
      <c r="A58" s="560" t="s">
        <v>14</v>
      </c>
      <c r="B58" s="561">
        <v>5473.72</v>
      </c>
      <c r="C58" s="552">
        <f t="shared" si="33"/>
        <v>111.16860961046346</v>
      </c>
      <c r="D58" s="553">
        <f t="shared" si="30"/>
        <v>117.37339471771261</v>
      </c>
      <c r="E58" s="561">
        <v>3637</v>
      </c>
      <c r="F58" s="552">
        <f t="shared" si="31"/>
        <v>105.58555420077805</v>
      </c>
      <c r="G58" s="553">
        <f t="shared" si="28"/>
        <v>114.66530468119451</v>
      </c>
      <c r="H58" s="561">
        <v>3235.71</v>
      </c>
      <c r="I58" s="552">
        <f t="shared" si="32"/>
        <v>103.13019920318725</v>
      </c>
      <c r="J58" s="553">
        <f t="shared" si="29"/>
        <v>112.68439968239375</v>
      </c>
      <c r="K58" s="13"/>
      <c r="L58" s="13"/>
      <c r="M58" s="13"/>
    </row>
    <row r="59" spans="1:13" x14ac:dyDescent="0.2">
      <c r="A59" s="560" t="s">
        <v>15</v>
      </c>
      <c r="B59" s="561">
        <v>4886.84</v>
      </c>
      <c r="C59" s="552">
        <f t="shared" si="33"/>
        <v>89.278223950074178</v>
      </c>
      <c r="D59" s="553">
        <f t="shared" si="30"/>
        <v>104.78888219388401</v>
      </c>
      <c r="E59" s="561">
        <v>3571.24</v>
      </c>
      <c r="F59" s="552">
        <f t="shared" si="31"/>
        <v>98.191916414627428</v>
      </c>
      <c r="G59" s="553">
        <f t="shared" si="28"/>
        <v>112.59206012913639</v>
      </c>
      <c r="H59" s="561">
        <v>3281.88</v>
      </c>
      <c r="I59" s="552">
        <f t="shared" si="32"/>
        <v>101.42688930713817</v>
      </c>
      <c r="J59" s="553">
        <f t="shared" si="29"/>
        <v>114.29228133227465</v>
      </c>
      <c r="K59" s="13"/>
      <c r="L59" s="13"/>
      <c r="M59" s="13"/>
    </row>
    <row r="60" spans="1:13" x14ac:dyDescent="0.2">
      <c r="A60" s="560" t="s">
        <v>119</v>
      </c>
      <c r="B60" s="561">
        <v>4926.45</v>
      </c>
      <c r="C60" s="552">
        <f t="shared" si="33"/>
        <v>100.81054423717575</v>
      </c>
      <c r="D60" s="553">
        <f t="shared" si="30"/>
        <v>105.63824243970743</v>
      </c>
      <c r="E60" s="561">
        <v>3592.64</v>
      </c>
      <c r="F60" s="552">
        <f t="shared" si="31"/>
        <v>100.59923163943057</v>
      </c>
      <c r="G60" s="553">
        <f t="shared" si="28"/>
        <v>113.26674737691687</v>
      </c>
      <c r="H60" s="561">
        <v>3180.11</v>
      </c>
      <c r="I60" s="552">
        <f t="shared" si="32"/>
        <v>96.899033480809777</v>
      </c>
      <c r="J60" s="553">
        <f t="shared" si="29"/>
        <v>110.74811595414211</v>
      </c>
      <c r="K60" s="13"/>
      <c r="L60" s="13"/>
      <c r="M60" s="13"/>
    </row>
    <row r="61" spans="1:13" x14ac:dyDescent="0.2">
      <c r="A61" s="559" t="s">
        <v>127</v>
      </c>
      <c r="B61" s="492">
        <v>4913.3500000000004</v>
      </c>
      <c r="C61" s="493">
        <f>B61/B60*100</f>
        <v>99.73408844096663</v>
      </c>
      <c r="D61" s="494">
        <f t="shared" si="30"/>
        <v>105.35733814230055</v>
      </c>
      <c r="E61" s="492">
        <v>3552.92</v>
      </c>
      <c r="F61" s="493">
        <f>E61/E60*100</f>
        <v>98.894406341854463</v>
      </c>
      <c r="G61" s="494">
        <f t="shared" si="28"/>
        <v>112.01447740112994</v>
      </c>
      <c r="H61" s="492">
        <v>3017.5</v>
      </c>
      <c r="I61" s="493">
        <f>H61/H60*100</f>
        <v>94.886654864139913</v>
      </c>
      <c r="J61" s="494">
        <f t="shared" si="29"/>
        <v>105.08518255394431</v>
      </c>
      <c r="K61" s="13"/>
      <c r="L61" s="13"/>
      <c r="M61" s="13"/>
    </row>
    <row r="62" spans="1:13" x14ac:dyDescent="0.2">
      <c r="A62" s="559" t="s">
        <v>133</v>
      </c>
      <c r="B62" s="492">
        <v>4746.9399999999996</v>
      </c>
      <c r="C62" s="493">
        <f t="shared" si="33"/>
        <v>96.613105111583735</v>
      </c>
      <c r="D62" s="494">
        <f>B62/B$52*100</f>
        <v>101.78899584218752</v>
      </c>
      <c r="E62" s="492">
        <v>3429.76</v>
      </c>
      <c r="F62" s="493">
        <f t="shared" si="31"/>
        <v>96.533555498012902</v>
      </c>
      <c r="G62" s="494">
        <f>E62/E$52*100</f>
        <v>108.13155770782889</v>
      </c>
      <c r="H62" s="492">
        <v>2996.05</v>
      </c>
      <c r="I62" s="493">
        <f t="shared" si="32"/>
        <v>99.289146644573322</v>
      </c>
      <c r="J62" s="494">
        <f>H62/H$52*100</f>
        <v>104.33818100770335</v>
      </c>
      <c r="K62" s="13"/>
      <c r="L62" s="13"/>
      <c r="M62" s="13"/>
    </row>
    <row r="63" spans="1:13" ht="17.25" customHeight="1" x14ac:dyDescent="0.2">
      <c r="A63" s="560" t="s">
        <v>134</v>
      </c>
      <c r="B63" s="561">
        <v>4675.91</v>
      </c>
      <c r="C63" s="552">
        <f>B63/B62*100</f>
        <v>98.503667625881093</v>
      </c>
      <c r="D63" s="553">
        <f>B63/B$52*100</f>
        <v>100.26589414411033</v>
      </c>
      <c r="E63" s="561">
        <v>3401.83</v>
      </c>
      <c r="F63" s="552">
        <f>E63/E62*100</f>
        <v>99.18565730546743</v>
      </c>
      <c r="G63" s="553">
        <f>E63/E$52*100</f>
        <v>107.25099626715091</v>
      </c>
      <c r="H63" s="561">
        <v>3043.74</v>
      </c>
      <c r="I63" s="552">
        <f>H63/H62*100</f>
        <v>101.59176248727491</v>
      </c>
      <c r="J63" s="553">
        <f>H63/H$52*100</f>
        <v>105.99899703288895</v>
      </c>
      <c r="K63" s="13"/>
      <c r="L63" s="13"/>
      <c r="M63" s="13"/>
    </row>
    <row r="64" spans="1:13" x14ac:dyDescent="0.2">
      <c r="A64" s="559" t="s">
        <v>139</v>
      </c>
      <c r="B64" s="492">
        <v>4645.09</v>
      </c>
      <c r="C64" s="493">
        <f>B64/B63*100</f>
        <v>99.340876962986897</v>
      </c>
      <c r="D64" s="494">
        <f>B64/B$52*100</f>
        <v>99.605018537539323</v>
      </c>
      <c r="E64" s="492">
        <v>3472.73</v>
      </c>
      <c r="F64" s="493">
        <f>E64/E63*100</f>
        <v>102.08417234253329</v>
      </c>
      <c r="G64" s="494">
        <f>E64/E$52*100</f>
        <v>109.48629186844229</v>
      </c>
      <c r="H64" s="492">
        <v>3139.43</v>
      </c>
      <c r="I64" s="493">
        <f>H64/H63*100</f>
        <v>103.14382963065177</v>
      </c>
      <c r="J64" s="494">
        <f>H64/H$52*100</f>
        <v>109.33142490980261</v>
      </c>
      <c r="K64" s="13"/>
      <c r="L64" s="13"/>
      <c r="M64" s="13"/>
    </row>
    <row r="65" spans="1:14" ht="0.75" customHeight="1" thickBot="1" x14ac:dyDescent="0.25">
      <c r="A65" s="277" t="s">
        <v>140</v>
      </c>
      <c r="B65" s="285"/>
      <c r="C65" s="286">
        <f>B65/B64*100</f>
        <v>0</v>
      </c>
      <c r="D65" s="287">
        <f>B65/B$52*100</f>
        <v>0</v>
      </c>
      <c r="E65" s="285"/>
      <c r="F65" s="286">
        <f>E65/E64*100</f>
        <v>0</v>
      </c>
      <c r="G65" s="287">
        <f>E65/E$52*100</f>
        <v>0</v>
      </c>
      <c r="H65" s="285"/>
      <c r="I65" s="278">
        <f>H65/H64*100</f>
        <v>0</v>
      </c>
      <c r="J65" s="279">
        <f>H65/H$52*100</f>
        <v>0</v>
      </c>
      <c r="K65" s="13"/>
      <c r="L65" s="13"/>
      <c r="M65" s="13"/>
    </row>
    <row r="66" spans="1:14" ht="22.5" customHeight="1" x14ac:dyDescent="0.2">
      <c r="A66" s="788" t="s">
        <v>392</v>
      </c>
      <c r="B66" s="788"/>
      <c r="C66" s="788"/>
      <c r="D66" s="788"/>
      <c r="E66" s="788"/>
      <c r="F66" s="788"/>
      <c r="G66" s="788"/>
      <c r="H66" s="788"/>
      <c r="I66" s="788"/>
      <c r="J66" s="788"/>
      <c r="K66" s="13"/>
      <c r="L66" s="13"/>
      <c r="M66" s="13"/>
    </row>
    <row r="67" spans="1:14" ht="22.5" customHeight="1" x14ac:dyDescent="0.2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13"/>
      <c r="L67" s="13"/>
      <c r="M67" s="13"/>
    </row>
    <row r="68" spans="1:14" ht="24" customHeight="1" x14ac:dyDescent="0.3">
      <c r="A68" s="787" t="s">
        <v>579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289"/>
    </row>
    <row r="69" spans="1:14" x14ac:dyDescent="0.25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 x14ac:dyDescent="0.25">
      <c r="N71" s="37"/>
    </row>
    <row r="72" spans="1:14" x14ac:dyDescent="0.25">
      <c r="N72" s="37"/>
    </row>
    <row r="73" spans="1:14" x14ac:dyDescent="0.25">
      <c r="N73" s="37"/>
    </row>
    <row r="74" spans="1:14" x14ac:dyDescent="0.25">
      <c r="N74" s="37"/>
    </row>
    <row r="75" spans="1:14" x14ac:dyDescent="0.25">
      <c r="N75" s="37"/>
    </row>
    <row r="76" spans="1:14" x14ac:dyDescent="0.25">
      <c r="N76" s="37"/>
    </row>
    <row r="77" spans="1:14" x14ac:dyDescent="0.25">
      <c r="M77" s="37"/>
      <c r="N77" s="37"/>
    </row>
    <row r="78" spans="1:14" x14ac:dyDescent="0.25">
      <c r="M78" s="37"/>
      <c r="N78" s="37"/>
    </row>
    <row r="79" spans="1:14" x14ac:dyDescent="0.25">
      <c r="M79" s="37"/>
      <c r="N79" s="37"/>
    </row>
    <row r="80" spans="1:14" x14ac:dyDescent="0.25">
      <c r="M80" s="37"/>
      <c r="N80" s="37"/>
    </row>
    <row r="81" spans="13:14" x14ac:dyDescent="0.25">
      <c r="M81" s="37"/>
      <c r="N81" s="37"/>
    </row>
    <row r="82" spans="13:14" x14ac:dyDescent="0.25">
      <c r="M82" s="37"/>
      <c r="N82" s="37"/>
    </row>
    <row r="83" spans="13:14" x14ac:dyDescent="0.25">
      <c r="M83" s="37"/>
      <c r="N83" s="37"/>
    </row>
    <row r="84" spans="13:14" x14ac:dyDescent="0.25">
      <c r="M84" s="37"/>
      <c r="N84" s="37"/>
    </row>
    <row r="85" spans="13:14" x14ac:dyDescent="0.25">
      <c r="M85" s="37"/>
    </row>
    <row r="86" spans="13:14" x14ac:dyDescent="0.25">
      <c r="M86" s="37"/>
    </row>
    <row r="87" spans="13:14" x14ac:dyDescent="0.25">
      <c r="M87" s="37"/>
    </row>
    <row r="88" spans="13:14" x14ac:dyDescent="0.25">
      <c r="M88" s="37"/>
    </row>
    <row r="89" spans="13:14" x14ac:dyDescent="0.25">
      <c r="M89" s="37"/>
    </row>
    <row r="90" spans="13:14" x14ac:dyDescent="0.25">
      <c r="M90" s="37"/>
    </row>
  </sheetData>
  <mergeCells count="17">
    <mergeCell ref="H3:H4"/>
    <mergeCell ref="I3:I4"/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2"/>
  <sheetViews>
    <sheetView view="pageBreakPreview" topLeftCell="A42" zoomScale="80" zoomScaleNormal="100" zoomScaleSheetLayoutView="80" workbookViewId="0">
      <selection activeCell="J19" sqref="J19"/>
    </sheetView>
  </sheetViews>
  <sheetFormatPr defaultColWidth="5.7109375" defaultRowHeight="16.5" x14ac:dyDescent="0.25"/>
  <cols>
    <col min="1" max="1" width="5.7109375" style="114" customWidth="1"/>
    <col min="2" max="2" width="112.5703125" style="115" customWidth="1"/>
    <col min="3" max="3" width="10.140625" style="115" bestFit="1" customWidth="1"/>
    <col min="4" max="4" width="18.85546875" style="115" customWidth="1"/>
    <col min="5" max="5" width="19" style="119" customWidth="1"/>
    <col min="6" max="6" width="19.5703125" style="114" customWidth="1"/>
    <col min="7" max="7" width="16.7109375" style="115" customWidth="1"/>
    <col min="8" max="255" width="9.140625" style="115" customWidth="1"/>
    <col min="256" max="256" width="5.7109375" style="115"/>
    <col min="257" max="257" width="5.7109375" style="115" customWidth="1"/>
    <col min="258" max="258" width="112.5703125" style="115" customWidth="1"/>
    <col min="259" max="259" width="10.140625" style="115" bestFit="1" customWidth="1"/>
    <col min="260" max="260" width="18.85546875" style="115" customWidth="1"/>
    <col min="261" max="261" width="19" style="115" customWidth="1"/>
    <col min="262" max="262" width="19.5703125" style="115" customWidth="1"/>
    <col min="263" max="263" width="16.7109375" style="115" customWidth="1"/>
    <col min="264" max="511" width="9.140625" style="115" customWidth="1"/>
    <col min="512" max="512" width="5.7109375" style="115"/>
    <col min="513" max="513" width="5.7109375" style="115" customWidth="1"/>
    <col min="514" max="514" width="112.5703125" style="115" customWidth="1"/>
    <col min="515" max="515" width="10.140625" style="115" bestFit="1" customWidth="1"/>
    <col min="516" max="516" width="18.85546875" style="115" customWidth="1"/>
    <col min="517" max="517" width="19" style="115" customWidth="1"/>
    <col min="518" max="518" width="19.5703125" style="115" customWidth="1"/>
    <col min="519" max="519" width="16.7109375" style="115" customWidth="1"/>
    <col min="520" max="767" width="9.140625" style="115" customWidth="1"/>
    <col min="768" max="768" width="5.7109375" style="115"/>
    <col min="769" max="769" width="5.7109375" style="115" customWidth="1"/>
    <col min="770" max="770" width="112.5703125" style="115" customWidth="1"/>
    <col min="771" max="771" width="10.140625" style="115" bestFit="1" customWidth="1"/>
    <col min="772" max="772" width="18.85546875" style="115" customWidth="1"/>
    <col min="773" max="773" width="19" style="115" customWidth="1"/>
    <col min="774" max="774" width="19.5703125" style="115" customWidth="1"/>
    <col min="775" max="775" width="16.7109375" style="115" customWidth="1"/>
    <col min="776" max="1023" width="9.140625" style="115" customWidth="1"/>
    <col min="1024" max="1024" width="5.7109375" style="115"/>
    <col min="1025" max="1025" width="5.7109375" style="115" customWidth="1"/>
    <col min="1026" max="1026" width="112.5703125" style="115" customWidth="1"/>
    <col min="1027" max="1027" width="10.140625" style="115" bestFit="1" customWidth="1"/>
    <col min="1028" max="1028" width="18.85546875" style="115" customWidth="1"/>
    <col min="1029" max="1029" width="19" style="115" customWidth="1"/>
    <col min="1030" max="1030" width="19.5703125" style="115" customWidth="1"/>
    <col min="1031" max="1031" width="16.7109375" style="115" customWidth="1"/>
    <col min="1032" max="1279" width="9.140625" style="115" customWidth="1"/>
    <col min="1280" max="1280" width="5.7109375" style="115"/>
    <col min="1281" max="1281" width="5.7109375" style="115" customWidth="1"/>
    <col min="1282" max="1282" width="112.5703125" style="115" customWidth="1"/>
    <col min="1283" max="1283" width="10.140625" style="115" bestFit="1" customWidth="1"/>
    <col min="1284" max="1284" width="18.85546875" style="115" customWidth="1"/>
    <col min="1285" max="1285" width="19" style="115" customWidth="1"/>
    <col min="1286" max="1286" width="19.5703125" style="115" customWidth="1"/>
    <col min="1287" max="1287" width="16.7109375" style="115" customWidth="1"/>
    <col min="1288" max="1535" width="9.140625" style="115" customWidth="1"/>
    <col min="1536" max="1536" width="5.7109375" style="115"/>
    <col min="1537" max="1537" width="5.7109375" style="115" customWidth="1"/>
    <col min="1538" max="1538" width="112.5703125" style="115" customWidth="1"/>
    <col min="1539" max="1539" width="10.140625" style="115" bestFit="1" customWidth="1"/>
    <col min="1540" max="1540" width="18.85546875" style="115" customWidth="1"/>
    <col min="1541" max="1541" width="19" style="115" customWidth="1"/>
    <col min="1542" max="1542" width="19.5703125" style="115" customWidth="1"/>
    <col min="1543" max="1543" width="16.7109375" style="115" customWidth="1"/>
    <col min="1544" max="1791" width="9.140625" style="115" customWidth="1"/>
    <col min="1792" max="1792" width="5.7109375" style="115"/>
    <col min="1793" max="1793" width="5.7109375" style="115" customWidth="1"/>
    <col min="1794" max="1794" width="112.5703125" style="115" customWidth="1"/>
    <col min="1795" max="1795" width="10.140625" style="115" bestFit="1" customWidth="1"/>
    <col min="1796" max="1796" width="18.85546875" style="115" customWidth="1"/>
    <col min="1797" max="1797" width="19" style="115" customWidth="1"/>
    <col min="1798" max="1798" width="19.5703125" style="115" customWidth="1"/>
    <col min="1799" max="1799" width="16.7109375" style="115" customWidth="1"/>
    <col min="1800" max="2047" width="9.140625" style="115" customWidth="1"/>
    <col min="2048" max="2048" width="5.7109375" style="115"/>
    <col min="2049" max="2049" width="5.7109375" style="115" customWidth="1"/>
    <col min="2050" max="2050" width="112.5703125" style="115" customWidth="1"/>
    <col min="2051" max="2051" width="10.140625" style="115" bestFit="1" customWidth="1"/>
    <col min="2052" max="2052" width="18.85546875" style="115" customWidth="1"/>
    <col min="2053" max="2053" width="19" style="115" customWidth="1"/>
    <col min="2054" max="2054" width="19.5703125" style="115" customWidth="1"/>
    <col min="2055" max="2055" width="16.7109375" style="115" customWidth="1"/>
    <col min="2056" max="2303" width="9.140625" style="115" customWidth="1"/>
    <col min="2304" max="2304" width="5.7109375" style="115"/>
    <col min="2305" max="2305" width="5.7109375" style="115" customWidth="1"/>
    <col min="2306" max="2306" width="112.5703125" style="115" customWidth="1"/>
    <col min="2307" max="2307" width="10.140625" style="115" bestFit="1" customWidth="1"/>
    <col min="2308" max="2308" width="18.85546875" style="115" customWidth="1"/>
    <col min="2309" max="2309" width="19" style="115" customWidth="1"/>
    <col min="2310" max="2310" width="19.5703125" style="115" customWidth="1"/>
    <col min="2311" max="2311" width="16.7109375" style="115" customWidth="1"/>
    <col min="2312" max="2559" width="9.140625" style="115" customWidth="1"/>
    <col min="2560" max="2560" width="5.7109375" style="115"/>
    <col min="2561" max="2561" width="5.7109375" style="115" customWidth="1"/>
    <col min="2562" max="2562" width="112.5703125" style="115" customWidth="1"/>
    <col min="2563" max="2563" width="10.140625" style="115" bestFit="1" customWidth="1"/>
    <col min="2564" max="2564" width="18.85546875" style="115" customWidth="1"/>
    <col min="2565" max="2565" width="19" style="115" customWidth="1"/>
    <col min="2566" max="2566" width="19.5703125" style="115" customWidth="1"/>
    <col min="2567" max="2567" width="16.7109375" style="115" customWidth="1"/>
    <col min="2568" max="2815" width="9.140625" style="115" customWidth="1"/>
    <col min="2816" max="2816" width="5.7109375" style="115"/>
    <col min="2817" max="2817" width="5.7109375" style="115" customWidth="1"/>
    <col min="2818" max="2818" width="112.5703125" style="115" customWidth="1"/>
    <col min="2819" max="2819" width="10.140625" style="115" bestFit="1" customWidth="1"/>
    <col min="2820" max="2820" width="18.85546875" style="115" customWidth="1"/>
    <col min="2821" max="2821" width="19" style="115" customWidth="1"/>
    <col min="2822" max="2822" width="19.5703125" style="115" customWidth="1"/>
    <col min="2823" max="2823" width="16.7109375" style="115" customWidth="1"/>
    <col min="2824" max="3071" width="9.140625" style="115" customWidth="1"/>
    <col min="3072" max="3072" width="5.7109375" style="115"/>
    <col min="3073" max="3073" width="5.7109375" style="115" customWidth="1"/>
    <col min="3074" max="3074" width="112.5703125" style="115" customWidth="1"/>
    <col min="3075" max="3075" width="10.140625" style="115" bestFit="1" customWidth="1"/>
    <col min="3076" max="3076" width="18.85546875" style="115" customWidth="1"/>
    <col min="3077" max="3077" width="19" style="115" customWidth="1"/>
    <col min="3078" max="3078" width="19.5703125" style="115" customWidth="1"/>
    <col min="3079" max="3079" width="16.7109375" style="115" customWidth="1"/>
    <col min="3080" max="3327" width="9.140625" style="115" customWidth="1"/>
    <col min="3328" max="3328" width="5.7109375" style="115"/>
    <col min="3329" max="3329" width="5.7109375" style="115" customWidth="1"/>
    <col min="3330" max="3330" width="112.5703125" style="115" customWidth="1"/>
    <col min="3331" max="3331" width="10.140625" style="115" bestFit="1" customWidth="1"/>
    <col min="3332" max="3332" width="18.85546875" style="115" customWidth="1"/>
    <col min="3333" max="3333" width="19" style="115" customWidth="1"/>
    <col min="3334" max="3334" width="19.5703125" style="115" customWidth="1"/>
    <col min="3335" max="3335" width="16.7109375" style="115" customWidth="1"/>
    <col min="3336" max="3583" width="9.140625" style="115" customWidth="1"/>
    <col min="3584" max="3584" width="5.7109375" style="115"/>
    <col min="3585" max="3585" width="5.7109375" style="115" customWidth="1"/>
    <col min="3586" max="3586" width="112.5703125" style="115" customWidth="1"/>
    <col min="3587" max="3587" width="10.140625" style="115" bestFit="1" customWidth="1"/>
    <col min="3588" max="3588" width="18.85546875" style="115" customWidth="1"/>
    <col min="3589" max="3589" width="19" style="115" customWidth="1"/>
    <col min="3590" max="3590" width="19.5703125" style="115" customWidth="1"/>
    <col min="3591" max="3591" width="16.7109375" style="115" customWidth="1"/>
    <col min="3592" max="3839" width="9.140625" style="115" customWidth="1"/>
    <col min="3840" max="3840" width="5.7109375" style="115"/>
    <col min="3841" max="3841" width="5.7109375" style="115" customWidth="1"/>
    <col min="3842" max="3842" width="112.5703125" style="115" customWidth="1"/>
    <col min="3843" max="3843" width="10.140625" style="115" bestFit="1" customWidth="1"/>
    <col min="3844" max="3844" width="18.85546875" style="115" customWidth="1"/>
    <col min="3845" max="3845" width="19" style="115" customWidth="1"/>
    <col min="3846" max="3846" width="19.5703125" style="115" customWidth="1"/>
    <col min="3847" max="3847" width="16.7109375" style="115" customWidth="1"/>
    <col min="3848" max="4095" width="9.140625" style="115" customWidth="1"/>
    <col min="4096" max="4096" width="5.7109375" style="115"/>
    <col min="4097" max="4097" width="5.7109375" style="115" customWidth="1"/>
    <col min="4098" max="4098" width="112.5703125" style="115" customWidth="1"/>
    <col min="4099" max="4099" width="10.140625" style="115" bestFit="1" customWidth="1"/>
    <col min="4100" max="4100" width="18.85546875" style="115" customWidth="1"/>
    <col min="4101" max="4101" width="19" style="115" customWidth="1"/>
    <col min="4102" max="4102" width="19.5703125" style="115" customWidth="1"/>
    <col min="4103" max="4103" width="16.7109375" style="115" customWidth="1"/>
    <col min="4104" max="4351" width="9.140625" style="115" customWidth="1"/>
    <col min="4352" max="4352" width="5.7109375" style="115"/>
    <col min="4353" max="4353" width="5.7109375" style="115" customWidth="1"/>
    <col min="4354" max="4354" width="112.5703125" style="115" customWidth="1"/>
    <col min="4355" max="4355" width="10.140625" style="115" bestFit="1" customWidth="1"/>
    <col min="4356" max="4356" width="18.85546875" style="115" customWidth="1"/>
    <col min="4357" max="4357" width="19" style="115" customWidth="1"/>
    <col min="4358" max="4358" width="19.5703125" style="115" customWidth="1"/>
    <col min="4359" max="4359" width="16.7109375" style="115" customWidth="1"/>
    <col min="4360" max="4607" width="9.140625" style="115" customWidth="1"/>
    <col min="4608" max="4608" width="5.7109375" style="115"/>
    <col min="4609" max="4609" width="5.7109375" style="115" customWidth="1"/>
    <col min="4610" max="4610" width="112.5703125" style="115" customWidth="1"/>
    <col min="4611" max="4611" width="10.140625" style="115" bestFit="1" customWidth="1"/>
    <col min="4612" max="4612" width="18.85546875" style="115" customWidth="1"/>
    <col min="4613" max="4613" width="19" style="115" customWidth="1"/>
    <col min="4614" max="4614" width="19.5703125" style="115" customWidth="1"/>
    <col min="4615" max="4615" width="16.7109375" style="115" customWidth="1"/>
    <col min="4616" max="4863" width="9.140625" style="115" customWidth="1"/>
    <col min="4864" max="4864" width="5.7109375" style="115"/>
    <col min="4865" max="4865" width="5.7109375" style="115" customWidth="1"/>
    <col min="4866" max="4866" width="112.5703125" style="115" customWidth="1"/>
    <col min="4867" max="4867" width="10.140625" style="115" bestFit="1" customWidth="1"/>
    <col min="4868" max="4868" width="18.85546875" style="115" customWidth="1"/>
    <col min="4869" max="4869" width="19" style="115" customWidth="1"/>
    <col min="4870" max="4870" width="19.5703125" style="115" customWidth="1"/>
    <col min="4871" max="4871" width="16.7109375" style="115" customWidth="1"/>
    <col min="4872" max="5119" width="9.140625" style="115" customWidth="1"/>
    <col min="5120" max="5120" width="5.7109375" style="115"/>
    <col min="5121" max="5121" width="5.7109375" style="115" customWidth="1"/>
    <col min="5122" max="5122" width="112.5703125" style="115" customWidth="1"/>
    <col min="5123" max="5123" width="10.140625" style="115" bestFit="1" customWidth="1"/>
    <col min="5124" max="5124" width="18.85546875" style="115" customWidth="1"/>
    <col min="5125" max="5125" width="19" style="115" customWidth="1"/>
    <col min="5126" max="5126" width="19.5703125" style="115" customWidth="1"/>
    <col min="5127" max="5127" width="16.7109375" style="115" customWidth="1"/>
    <col min="5128" max="5375" width="9.140625" style="115" customWidth="1"/>
    <col min="5376" max="5376" width="5.7109375" style="115"/>
    <col min="5377" max="5377" width="5.7109375" style="115" customWidth="1"/>
    <col min="5378" max="5378" width="112.5703125" style="115" customWidth="1"/>
    <col min="5379" max="5379" width="10.140625" style="115" bestFit="1" customWidth="1"/>
    <col min="5380" max="5380" width="18.85546875" style="115" customWidth="1"/>
    <col min="5381" max="5381" width="19" style="115" customWidth="1"/>
    <col min="5382" max="5382" width="19.5703125" style="115" customWidth="1"/>
    <col min="5383" max="5383" width="16.7109375" style="115" customWidth="1"/>
    <col min="5384" max="5631" width="9.140625" style="115" customWidth="1"/>
    <col min="5632" max="5632" width="5.7109375" style="115"/>
    <col min="5633" max="5633" width="5.7109375" style="115" customWidth="1"/>
    <col min="5634" max="5634" width="112.5703125" style="115" customWidth="1"/>
    <col min="5635" max="5635" width="10.140625" style="115" bestFit="1" customWidth="1"/>
    <col min="5636" max="5636" width="18.85546875" style="115" customWidth="1"/>
    <col min="5637" max="5637" width="19" style="115" customWidth="1"/>
    <col min="5638" max="5638" width="19.5703125" style="115" customWidth="1"/>
    <col min="5639" max="5639" width="16.7109375" style="115" customWidth="1"/>
    <col min="5640" max="5887" width="9.140625" style="115" customWidth="1"/>
    <col min="5888" max="5888" width="5.7109375" style="115"/>
    <col min="5889" max="5889" width="5.7109375" style="115" customWidth="1"/>
    <col min="5890" max="5890" width="112.5703125" style="115" customWidth="1"/>
    <col min="5891" max="5891" width="10.140625" style="115" bestFit="1" customWidth="1"/>
    <col min="5892" max="5892" width="18.85546875" style="115" customWidth="1"/>
    <col min="5893" max="5893" width="19" style="115" customWidth="1"/>
    <col min="5894" max="5894" width="19.5703125" style="115" customWidth="1"/>
    <col min="5895" max="5895" width="16.7109375" style="115" customWidth="1"/>
    <col min="5896" max="6143" width="9.140625" style="115" customWidth="1"/>
    <col min="6144" max="6144" width="5.7109375" style="115"/>
    <col min="6145" max="6145" width="5.7109375" style="115" customWidth="1"/>
    <col min="6146" max="6146" width="112.5703125" style="115" customWidth="1"/>
    <col min="6147" max="6147" width="10.140625" style="115" bestFit="1" customWidth="1"/>
    <col min="6148" max="6148" width="18.85546875" style="115" customWidth="1"/>
    <col min="6149" max="6149" width="19" style="115" customWidth="1"/>
    <col min="6150" max="6150" width="19.5703125" style="115" customWidth="1"/>
    <col min="6151" max="6151" width="16.7109375" style="115" customWidth="1"/>
    <col min="6152" max="6399" width="9.140625" style="115" customWidth="1"/>
    <col min="6400" max="6400" width="5.7109375" style="115"/>
    <col min="6401" max="6401" width="5.7109375" style="115" customWidth="1"/>
    <col min="6402" max="6402" width="112.5703125" style="115" customWidth="1"/>
    <col min="6403" max="6403" width="10.140625" style="115" bestFit="1" customWidth="1"/>
    <col min="6404" max="6404" width="18.85546875" style="115" customWidth="1"/>
    <col min="6405" max="6405" width="19" style="115" customWidth="1"/>
    <col min="6406" max="6406" width="19.5703125" style="115" customWidth="1"/>
    <col min="6407" max="6407" width="16.7109375" style="115" customWidth="1"/>
    <col min="6408" max="6655" width="9.140625" style="115" customWidth="1"/>
    <col min="6656" max="6656" width="5.7109375" style="115"/>
    <col min="6657" max="6657" width="5.7109375" style="115" customWidth="1"/>
    <col min="6658" max="6658" width="112.5703125" style="115" customWidth="1"/>
    <col min="6659" max="6659" width="10.140625" style="115" bestFit="1" customWidth="1"/>
    <col min="6660" max="6660" width="18.85546875" style="115" customWidth="1"/>
    <col min="6661" max="6661" width="19" style="115" customWidth="1"/>
    <col min="6662" max="6662" width="19.5703125" style="115" customWidth="1"/>
    <col min="6663" max="6663" width="16.7109375" style="115" customWidth="1"/>
    <col min="6664" max="6911" width="9.140625" style="115" customWidth="1"/>
    <col min="6912" max="6912" width="5.7109375" style="115"/>
    <col min="6913" max="6913" width="5.7109375" style="115" customWidth="1"/>
    <col min="6914" max="6914" width="112.5703125" style="115" customWidth="1"/>
    <col min="6915" max="6915" width="10.140625" style="115" bestFit="1" customWidth="1"/>
    <col min="6916" max="6916" width="18.85546875" style="115" customWidth="1"/>
    <col min="6917" max="6917" width="19" style="115" customWidth="1"/>
    <col min="6918" max="6918" width="19.5703125" style="115" customWidth="1"/>
    <col min="6919" max="6919" width="16.7109375" style="115" customWidth="1"/>
    <col min="6920" max="7167" width="9.140625" style="115" customWidth="1"/>
    <col min="7168" max="7168" width="5.7109375" style="115"/>
    <col min="7169" max="7169" width="5.7109375" style="115" customWidth="1"/>
    <col min="7170" max="7170" width="112.5703125" style="115" customWidth="1"/>
    <col min="7171" max="7171" width="10.140625" style="115" bestFit="1" customWidth="1"/>
    <col min="7172" max="7172" width="18.85546875" style="115" customWidth="1"/>
    <col min="7173" max="7173" width="19" style="115" customWidth="1"/>
    <col min="7174" max="7174" width="19.5703125" style="115" customWidth="1"/>
    <col min="7175" max="7175" width="16.7109375" style="115" customWidth="1"/>
    <col min="7176" max="7423" width="9.140625" style="115" customWidth="1"/>
    <col min="7424" max="7424" width="5.7109375" style="115"/>
    <col min="7425" max="7425" width="5.7109375" style="115" customWidth="1"/>
    <col min="7426" max="7426" width="112.5703125" style="115" customWidth="1"/>
    <col min="7427" max="7427" width="10.140625" style="115" bestFit="1" customWidth="1"/>
    <col min="7428" max="7428" width="18.85546875" style="115" customWidth="1"/>
    <col min="7429" max="7429" width="19" style="115" customWidth="1"/>
    <col min="7430" max="7430" width="19.5703125" style="115" customWidth="1"/>
    <col min="7431" max="7431" width="16.7109375" style="115" customWidth="1"/>
    <col min="7432" max="7679" width="9.140625" style="115" customWidth="1"/>
    <col min="7680" max="7680" width="5.7109375" style="115"/>
    <col min="7681" max="7681" width="5.7109375" style="115" customWidth="1"/>
    <col min="7682" max="7682" width="112.5703125" style="115" customWidth="1"/>
    <col min="7683" max="7683" width="10.140625" style="115" bestFit="1" customWidth="1"/>
    <col min="7684" max="7684" width="18.85546875" style="115" customWidth="1"/>
    <col min="7685" max="7685" width="19" style="115" customWidth="1"/>
    <col min="7686" max="7686" width="19.5703125" style="115" customWidth="1"/>
    <col min="7687" max="7687" width="16.7109375" style="115" customWidth="1"/>
    <col min="7688" max="7935" width="9.140625" style="115" customWidth="1"/>
    <col min="7936" max="7936" width="5.7109375" style="115"/>
    <col min="7937" max="7937" width="5.7109375" style="115" customWidth="1"/>
    <col min="7938" max="7938" width="112.5703125" style="115" customWidth="1"/>
    <col min="7939" max="7939" width="10.140625" style="115" bestFit="1" customWidth="1"/>
    <col min="7940" max="7940" width="18.85546875" style="115" customWidth="1"/>
    <col min="7941" max="7941" width="19" style="115" customWidth="1"/>
    <col min="7942" max="7942" width="19.5703125" style="115" customWidth="1"/>
    <col min="7943" max="7943" width="16.7109375" style="115" customWidth="1"/>
    <col min="7944" max="8191" width="9.140625" style="115" customWidth="1"/>
    <col min="8192" max="8192" width="5.7109375" style="115"/>
    <col min="8193" max="8193" width="5.7109375" style="115" customWidth="1"/>
    <col min="8194" max="8194" width="112.5703125" style="115" customWidth="1"/>
    <col min="8195" max="8195" width="10.140625" style="115" bestFit="1" customWidth="1"/>
    <col min="8196" max="8196" width="18.85546875" style="115" customWidth="1"/>
    <col min="8197" max="8197" width="19" style="115" customWidth="1"/>
    <col min="8198" max="8198" width="19.5703125" style="115" customWidth="1"/>
    <col min="8199" max="8199" width="16.7109375" style="115" customWidth="1"/>
    <col min="8200" max="8447" width="9.140625" style="115" customWidth="1"/>
    <col min="8448" max="8448" width="5.7109375" style="115"/>
    <col min="8449" max="8449" width="5.7109375" style="115" customWidth="1"/>
    <col min="8450" max="8450" width="112.5703125" style="115" customWidth="1"/>
    <col min="8451" max="8451" width="10.140625" style="115" bestFit="1" customWidth="1"/>
    <col min="8452" max="8452" width="18.85546875" style="115" customWidth="1"/>
    <col min="8453" max="8453" width="19" style="115" customWidth="1"/>
    <col min="8454" max="8454" width="19.5703125" style="115" customWidth="1"/>
    <col min="8455" max="8455" width="16.7109375" style="115" customWidth="1"/>
    <col min="8456" max="8703" width="9.140625" style="115" customWidth="1"/>
    <col min="8704" max="8704" width="5.7109375" style="115"/>
    <col min="8705" max="8705" width="5.7109375" style="115" customWidth="1"/>
    <col min="8706" max="8706" width="112.5703125" style="115" customWidth="1"/>
    <col min="8707" max="8707" width="10.140625" style="115" bestFit="1" customWidth="1"/>
    <col min="8708" max="8708" width="18.85546875" style="115" customWidth="1"/>
    <col min="8709" max="8709" width="19" style="115" customWidth="1"/>
    <col min="8710" max="8710" width="19.5703125" style="115" customWidth="1"/>
    <col min="8711" max="8711" width="16.7109375" style="115" customWidth="1"/>
    <col min="8712" max="8959" width="9.140625" style="115" customWidth="1"/>
    <col min="8960" max="8960" width="5.7109375" style="115"/>
    <col min="8961" max="8961" width="5.7109375" style="115" customWidth="1"/>
    <col min="8962" max="8962" width="112.5703125" style="115" customWidth="1"/>
    <col min="8963" max="8963" width="10.140625" style="115" bestFit="1" customWidth="1"/>
    <col min="8964" max="8964" width="18.85546875" style="115" customWidth="1"/>
    <col min="8965" max="8965" width="19" style="115" customWidth="1"/>
    <col min="8966" max="8966" width="19.5703125" style="115" customWidth="1"/>
    <col min="8967" max="8967" width="16.7109375" style="115" customWidth="1"/>
    <col min="8968" max="9215" width="9.140625" style="115" customWidth="1"/>
    <col min="9216" max="9216" width="5.7109375" style="115"/>
    <col min="9217" max="9217" width="5.7109375" style="115" customWidth="1"/>
    <col min="9218" max="9218" width="112.5703125" style="115" customWidth="1"/>
    <col min="9219" max="9219" width="10.140625" style="115" bestFit="1" customWidth="1"/>
    <col min="9220" max="9220" width="18.85546875" style="115" customWidth="1"/>
    <col min="9221" max="9221" width="19" style="115" customWidth="1"/>
    <col min="9222" max="9222" width="19.5703125" style="115" customWidth="1"/>
    <col min="9223" max="9223" width="16.7109375" style="115" customWidth="1"/>
    <col min="9224" max="9471" width="9.140625" style="115" customWidth="1"/>
    <col min="9472" max="9472" width="5.7109375" style="115"/>
    <col min="9473" max="9473" width="5.7109375" style="115" customWidth="1"/>
    <col min="9474" max="9474" width="112.5703125" style="115" customWidth="1"/>
    <col min="9475" max="9475" width="10.140625" style="115" bestFit="1" customWidth="1"/>
    <col min="9476" max="9476" width="18.85546875" style="115" customWidth="1"/>
    <col min="9477" max="9477" width="19" style="115" customWidth="1"/>
    <col min="9478" max="9478" width="19.5703125" style="115" customWidth="1"/>
    <col min="9479" max="9479" width="16.7109375" style="115" customWidth="1"/>
    <col min="9480" max="9727" width="9.140625" style="115" customWidth="1"/>
    <col min="9728" max="9728" width="5.7109375" style="115"/>
    <col min="9729" max="9729" width="5.7109375" style="115" customWidth="1"/>
    <col min="9730" max="9730" width="112.5703125" style="115" customWidth="1"/>
    <col min="9731" max="9731" width="10.140625" style="115" bestFit="1" customWidth="1"/>
    <col min="9732" max="9732" width="18.85546875" style="115" customWidth="1"/>
    <col min="9733" max="9733" width="19" style="115" customWidth="1"/>
    <col min="9734" max="9734" width="19.5703125" style="115" customWidth="1"/>
    <col min="9735" max="9735" width="16.7109375" style="115" customWidth="1"/>
    <col min="9736" max="9983" width="9.140625" style="115" customWidth="1"/>
    <col min="9984" max="9984" width="5.7109375" style="115"/>
    <col min="9985" max="9985" width="5.7109375" style="115" customWidth="1"/>
    <col min="9986" max="9986" width="112.5703125" style="115" customWidth="1"/>
    <col min="9987" max="9987" width="10.140625" style="115" bestFit="1" customWidth="1"/>
    <col min="9988" max="9988" width="18.85546875" style="115" customWidth="1"/>
    <col min="9989" max="9989" width="19" style="115" customWidth="1"/>
    <col min="9990" max="9990" width="19.5703125" style="115" customWidth="1"/>
    <col min="9991" max="9991" width="16.7109375" style="115" customWidth="1"/>
    <col min="9992" max="10239" width="9.140625" style="115" customWidth="1"/>
    <col min="10240" max="10240" width="5.7109375" style="115"/>
    <col min="10241" max="10241" width="5.7109375" style="115" customWidth="1"/>
    <col min="10242" max="10242" width="112.5703125" style="115" customWidth="1"/>
    <col min="10243" max="10243" width="10.140625" style="115" bestFit="1" customWidth="1"/>
    <col min="10244" max="10244" width="18.85546875" style="115" customWidth="1"/>
    <col min="10245" max="10245" width="19" style="115" customWidth="1"/>
    <col min="10246" max="10246" width="19.5703125" style="115" customWidth="1"/>
    <col min="10247" max="10247" width="16.7109375" style="115" customWidth="1"/>
    <col min="10248" max="10495" width="9.140625" style="115" customWidth="1"/>
    <col min="10496" max="10496" width="5.7109375" style="115"/>
    <col min="10497" max="10497" width="5.7109375" style="115" customWidth="1"/>
    <col min="10498" max="10498" width="112.5703125" style="115" customWidth="1"/>
    <col min="10499" max="10499" width="10.140625" style="115" bestFit="1" customWidth="1"/>
    <col min="10500" max="10500" width="18.85546875" style="115" customWidth="1"/>
    <col min="10501" max="10501" width="19" style="115" customWidth="1"/>
    <col min="10502" max="10502" width="19.5703125" style="115" customWidth="1"/>
    <col min="10503" max="10503" width="16.7109375" style="115" customWidth="1"/>
    <col min="10504" max="10751" width="9.140625" style="115" customWidth="1"/>
    <col min="10752" max="10752" width="5.7109375" style="115"/>
    <col min="10753" max="10753" width="5.7109375" style="115" customWidth="1"/>
    <col min="10754" max="10754" width="112.5703125" style="115" customWidth="1"/>
    <col min="10755" max="10755" width="10.140625" style="115" bestFit="1" customWidth="1"/>
    <col min="10756" max="10756" width="18.85546875" style="115" customWidth="1"/>
    <col min="10757" max="10757" width="19" style="115" customWidth="1"/>
    <col min="10758" max="10758" width="19.5703125" style="115" customWidth="1"/>
    <col min="10759" max="10759" width="16.7109375" style="115" customWidth="1"/>
    <col min="10760" max="11007" width="9.140625" style="115" customWidth="1"/>
    <col min="11008" max="11008" width="5.7109375" style="115"/>
    <col min="11009" max="11009" width="5.7109375" style="115" customWidth="1"/>
    <col min="11010" max="11010" width="112.5703125" style="115" customWidth="1"/>
    <col min="11011" max="11011" width="10.140625" style="115" bestFit="1" customWidth="1"/>
    <col min="11012" max="11012" width="18.85546875" style="115" customWidth="1"/>
    <col min="11013" max="11013" width="19" style="115" customWidth="1"/>
    <col min="11014" max="11014" width="19.5703125" style="115" customWidth="1"/>
    <col min="11015" max="11015" width="16.7109375" style="115" customWidth="1"/>
    <col min="11016" max="11263" width="9.140625" style="115" customWidth="1"/>
    <col min="11264" max="11264" width="5.7109375" style="115"/>
    <col min="11265" max="11265" width="5.7109375" style="115" customWidth="1"/>
    <col min="11266" max="11266" width="112.5703125" style="115" customWidth="1"/>
    <col min="11267" max="11267" width="10.140625" style="115" bestFit="1" customWidth="1"/>
    <col min="11268" max="11268" width="18.85546875" style="115" customWidth="1"/>
    <col min="11269" max="11269" width="19" style="115" customWidth="1"/>
    <col min="11270" max="11270" width="19.5703125" style="115" customWidth="1"/>
    <col min="11271" max="11271" width="16.7109375" style="115" customWidth="1"/>
    <col min="11272" max="11519" width="9.140625" style="115" customWidth="1"/>
    <col min="11520" max="11520" width="5.7109375" style="115"/>
    <col min="11521" max="11521" width="5.7109375" style="115" customWidth="1"/>
    <col min="11522" max="11522" width="112.5703125" style="115" customWidth="1"/>
    <col min="11523" max="11523" width="10.140625" style="115" bestFit="1" customWidth="1"/>
    <col min="11524" max="11524" width="18.85546875" style="115" customWidth="1"/>
    <col min="11525" max="11525" width="19" style="115" customWidth="1"/>
    <col min="11526" max="11526" width="19.5703125" style="115" customWidth="1"/>
    <col min="11527" max="11527" width="16.7109375" style="115" customWidth="1"/>
    <col min="11528" max="11775" width="9.140625" style="115" customWidth="1"/>
    <col min="11776" max="11776" width="5.7109375" style="115"/>
    <col min="11777" max="11777" width="5.7109375" style="115" customWidth="1"/>
    <col min="11778" max="11778" width="112.5703125" style="115" customWidth="1"/>
    <col min="11779" max="11779" width="10.140625" style="115" bestFit="1" customWidth="1"/>
    <col min="11780" max="11780" width="18.85546875" style="115" customWidth="1"/>
    <col min="11781" max="11781" width="19" style="115" customWidth="1"/>
    <col min="11782" max="11782" width="19.5703125" style="115" customWidth="1"/>
    <col min="11783" max="11783" width="16.7109375" style="115" customWidth="1"/>
    <col min="11784" max="12031" width="9.140625" style="115" customWidth="1"/>
    <col min="12032" max="12032" width="5.7109375" style="115"/>
    <col min="12033" max="12033" width="5.7109375" style="115" customWidth="1"/>
    <col min="12034" max="12034" width="112.5703125" style="115" customWidth="1"/>
    <col min="12035" max="12035" width="10.140625" style="115" bestFit="1" customWidth="1"/>
    <col min="12036" max="12036" width="18.85546875" style="115" customWidth="1"/>
    <col min="12037" max="12037" width="19" style="115" customWidth="1"/>
    <col min="12038" max="12038" width="19.5703125" style="115" customWidth="1"/>
    <col min="12039" max="12039" width="16.7109375" style="115" customWidth="1"/>
    <col min="12040" max="12287" width="9.140625" style="115" customWidth="1"/>
    <col min="12288" max="12288" width="5.7109375" style="115"/>
    <col min="12289" max="12289" width="5.7109375" style="115" customWidth="1"/>
    <col min="12290" max="12290" width="112.5703125" style="115" customWidth="1"/>
    <col min="12291" max="12291" width="10.140625" style="115" bestFit="1" customWidth="1"/>
    <col min="12292" max="12292" width="18.85546875" style="115" customWidth="1"/>
    <col min="12293" max="12293" width="19" style="115" customWidth="1"/>
    <col min="12294" max="12294" width="19.5703125" style="115" customWidth="1"/>
    <col min="12295" max="12295" width="16.7109375" style="115" customWidth="1"/>
    <col min="12296" max="12543" width="9.140625" style="115" customWidth="1"/>
    <col min="12544" max="12544" width="5.7109375" style="115"/>
    <col min="12545" max="12545" width="5.7109375" style="115" customWidth="1"/>
    <col min="12546" max="12546" width="112.5703125" style="115" customWidth="1"/>
    <col min="12547" max="12547" width="10.140625" style="115" bestFit="1" customWidth="1"/>
    <col min="12548" max="12548" width="18.85546875" style="115" customWidth="1"/>
    <col min="12549" max="12549" width="19" style="115" customWidth="1"/>
    <col min="12550" max="12550" width="19.5703125" style="115" customWidth="1"/>
    <col min="12551" max="12551" width="16.7109375" style="115" customWidth="1"/>
    <col min="12552" max="12799" width="9.140625" style="115" customWidth="1"/>
    <col min="12800" max="12800" width="5.7109375" style="115"/>
    <col min="12801" max="12801" width="5.7109375" style="115" customWidth="1"/>
    <col min="12802" max="12802" width="112.5703125" style="115" customWidth="1"/>
    <col min="12803" max="12803" width="10.140625" style="115" bestFit="1" customWidth="1"/>
    <col min="12804" max="12804" width="18.85546875" style="115" customWidth="1"/>
    <col min="12805" max="12805" width="19" style="115" customWidth="1"/>
    <col min="12806" max="12806" width="19.5703125" style="115" customWidth="1"/>
    <col min="12807" max="12807" width="16.7109375" style="115" customWidth="1"/>
    <col min="12808" max="13055" width="9.140625" style="115" customWidth="1"/>
    <col min="13056" max="13056" width="5.7109375" style="115"/>
    <col min="13057" max="13057" width="5.7109375" style="115" customWidth="1"/>
    <col min="13058" max="13058" width="112.5703125" style="115" customWidth="1"/>
    <col min="13059" max="13059" width="10.140625" style="115" bestFit="1" customWidth="1"/>
    <col min="13060" max="13060" width="18.85546875" style="115" customWidth="1"/>
    <col min="13061" max="13061" width="19" style="115" customWidth="1"/>
    <col min="13062" max="13062" width="19.5703125" style="115" customWidth="1"/>
    <col min="13063" max="13063" width="16.7109375" style="115" customWidth="1"/>
    <col min="13064" max="13311" width="9.140625" style="115" customWidth="1"/>
    <col min="13312" max="13312" width="5.7109375" style="115"/>
    <col min="13313" max="13313" width="5.7109375" style="115" customWidth="1"/>
    <col min="13314" max="13314" width="112.5703125" style="115" customWidth="1"/>
    <col min="13315" max="13315" width="10.140625" style="115" bestFit="1" customWidth="1"/>
    <col min="13316" max="13316" width="18.85546875" style="115" customWidth="1"/>
    <col min="13317" max="13317" width="19" style="115" customWidth="1"/>
    <col min="13318" max="13318" width="19.5703125" style="115" customWidth="1"/>
    <col min="13319" max="13319" width="16.7109375" style="115" customWidth="1"/>
    <col min="13320" max="13567" width="9.140625" style="115" customWidth="1"/>
    <col min="13568" max="13568" width="5.7109375" style="115"/>
    <col min="13569" max="13569" width="5.7109375" style="115" customWidth="1"/>
    <col min="13570" max="13570" width="112.5703125" style="115" customWidth="1"/>
    <col min="13571" max="13571" width="10.140625" style="115" bestFit="1" customWidth="1"/>
    <col min="13572" max="13572" width="18.85546875" style="115" customWidth="1"/>
    <col min="13573" max="13573" width="19" style="115" customWidth="1"/>
    <col min="13574" max="13574" width="19.5703125" style="115" customWidth="1"/>
    <col min="13575" max="13575" width="16.7109375" style="115" customWidth="1"/>
    <col min="13576" max="13823" width="9.140625" style="115" customWidth="1"/>
    <col min="13824" max="13824" width="5.7109375" style="115"/>
    <col min="13825" max="13825" width="5.7109375" style="115" customWidth="1"/>
    <col min="13826" max="13826" width="112.5703125" style="115" customWidth="1"/>
    <col min="13827" max="13827" width="10.140625" style="115" bestFit="1" customWidth="1"/>
    <col min="13828" max="13828" width="18.85546875" style="115" customWidth="1"/>
    <col min="13829" max="13829" width="19" style="115" customWidth="1"/>
    <col min="13830" max="13830" width="19.5703125" style="115" customWidth="1"/>
    <col min="13831" max="13831" width="16.7109375" style="115" customWidth="1"/>
    <col min="13832" max="14079" width="9.140625" style="115" customWidth="1"/>
    <col min="14080" max="14080" width="5.7109375" style="115"/>
    <col min="14081" max="14081" width="5.7109375" style="115" customWidth="1"/>
    <col min="14082" max="14082" width="112.5703125" style="115" customWidth="1"/>
    <col min="14083" max="14083" width="10.140625" style="115" bestFit="1" customWidth="1"/>
    <col min="14084" max="14084" width="18.85546875" style="115" customWidth="1"/>
    <col min="14085" max="14085" width="19" style="115" customWidth="1"/>
    <col min="14086" max="14086" width="19.5703125" style="115" customWidth="1"/>
    <col min="14087" max="14087" width="16.7109375" style="115" customWidth="1"/>
    <col min="14088" max="14335" width="9.140625" style="115" customWidth="1"/>
    <col min="14336" max="14336" width="5.7109375" style="115"/>
    <col min="14337" max="14337" width="5.7109375" style="115" customWidth="1"/>
    <col min="14338" max="14338" width="112.5703125" style="115" customWidth="1"/>
    <col min="14339" max="14339" width="10.140625" style="115" bestFit="1" customWidth="1"/>
    <col min="14340" max="14340" width="18.85546875" style="115" customWidth="1"/>
    <col min="14341" max="14341" width="19" style="115" customWidth="1"/>
    <col min="14342" max="14342" width="19.5703125" style="115" customWidth="1"/>
    <col min="14343" max="14343" width="16.7109375" style="115" customWidth="1"/>
    <col min="14344" max="14591" width="9.140625" style="115" customWidth="1"/>
    <col min="14592" max="14592" width="5.7109375" style="115"/>
    <col min="14593" max="14593" width="5.7109375" style="115" customWidth="1"/>
    <col min="14594" max="14594" width="112.5703125" style="115" customWidth="1"/>
    <col min="14595" max="14595" width="10.140625" style="115" bestFit="1" customWidth="1"/>
    <col min="14596" max="14596" width="18.85546875" style="115" customWidth="1"/>
    <col min="14597" max="14597" width="19" style="115" customWidth="1"/>
    <col min="14598" max="14598" width="19.5703125" style="115" customWidth="1"/>
    <col min="14599" max="14599" width="16.7109375" style="115" customWidth="1"/>
    <col min="14600" max="14847" width="9.140625" style="115" customWidth="1"/>
    <col min="14848" max="14848" width="5.7109375" style="115"/>
    <col min="14849" max="14849" width="5.7109375" style="115" customWidth="1"/>
    <col min="14850" max="14850" width="112.5703125" style="115" customWidth="1"/>
    <col min="14851" max="14851" width="10.140625" style="115" bestFit="1" customWidth="1"/>
    <col min="14852" max="14852" width="18.85546875" style="115" customWidth="1"/>
    <col min="14853" max="14853" width="19" style="115" customWidth="1"/>
    <col min="14854" max="14854" width="19.5703125" style="115" customWidth="1"/>
    <col min="14855" max="14855" width="16.7109375" style="115" customWidth="1"/>
    <col min="14856" max="15103" width="9.140625" style="115" customWidth="1"/>
    <col min="15104" max="15104" width="5.7109375" style="115"/>
    <col min="15105" max="15105" width="5.7109375" style="115" customWidth="1"/>
    <col min="15106" max="15106" width="112.5703125" style="115" customWidth="1"/>
    <col min="15107" max="15107" width="10.140625" style="115" bestFit="1" customWidth="1"/>
    <col min="15108" max="15108" width="18.85546875" style="115" customWidth="1"/>
    <col min="15109" max="15109" width="19" style="115" customWidth="1"/>
    <col min="15110" max="15110" width="19.5703125" style="115" customWidth="1"/>
    <col min="15111" max="15111" width="16.7109375" style="115" customWidth="1"/>
    <col min="15112" max="15359" width="9.140625" style="115" customWidth="1"/>
    <col min="15360" max="15360" width="5.7109375" style="115"/>
    <col min="15361" max="15361" width="5.7109375" style="115" customWidth="1"/>
    <col min="15362" max="15362" width="112.5703125" style="115" customWidth="1"/>
    <col min="15363" max="15363" width="10.140625" style="115" bestFit="1" customWidth="1"/>
    <col min="15364" max="15364" width="18.85546875" style="115" customWidth="1"/>
    <col min="15365" max="15365" width="19" style="115" customWidth="1"/>
    <col min="15366" max="15366" width="19.5703125" style="115" customWidth="1"/>
    <col min="15367" max="15367" width="16.7109375" style="115" customWidth="1"/>
    <col min="15368" max="15615" width="9.140625" style="115" customWidth="1"/>
    <col min="15616" max="15616" width="5.7109375" style="115"/>
    <col min="15617" max="15617" width="5.7109375" style="115" customWidth="1"/>
    <col min="15618" max="15618" width="112.5703125" style="115" customWidth="1"/>
    <col min="15619" max="15619" width="10.140625" style="115" bestFit="1" customWidth="1"/>
    <col min="15620" max="15620" width="18.85546875" style="115" customWidth="1"/>
    <col min="15621" max="15621" width="19" style="115" customWidth="1"/>
    <col min="15622" max="15622" width="19.5703125" style="115" customWidth="1"/>
    <col min="15623" max="15623" width="16.7109375" style="115" customWidth="1"/>
    <col min="15624" max="15871" width="9.140625" style="115" customWidth="1"/>
    <col min="15872" max="15872" width="5.7109375" style="115"/>
    <col min="15873" max="15873" width="5.7109375" style="115" customWidth="1"/>
    <col min="15874" max="15874" width="112.5703125" style="115" customWidth="1"/>
    <col min="15875" max="15875" width="10.140625" style="115" bestFit="1" customWidth="1"/>
    <col min="15876" max="15876" width="18.85546875" style="115" customWidth="1"/>
    <col min="15877" max="15877" width="19" style="115" customWidth="1"/>
    <col min="15878" max="15878" width="19.5703125" style="115" customWidth="1"/>
    <col min="15879" max="15879" width="16.7109375" style="115" customWidth="1"/>
    <col min="15880" max="16127" width="9.140625" style="115" customWidth="1"/>
    <col min="16128" max="16128" width="5.7109375" style="115"/>
    <col min="16129" max="16129" width="5.7109375" style="115" customWidth="1"/>
    <col min="16130" max="16130" width="112.5703125" style="115" customWidth="1"/>
    <col min="16131" max="16131" width="10.140625" style="115" bestFit="1" customWidth="1"/>
    <col min="16132" max="16132" width="18.85546875" style="115" customWidth="1"/>
    <col min="16133" max="16133" width="19" style="115" customWidth="1"/>
    <col min="16134" max="16134" width="19.5703125" style="115" customWidth="1"/>
    <col min="16135" max="16135" width="16.7109375" style="115" customWidth="1"/>
    <col min="16136" max="16383" width="9.140625" style="115" customWidth="1"/>
    <col min="16384" max="16384" width="5.7109375" style="115"/>
  </cols>
  <sheetData>
    <row r="1" spans="1:6" ht="20.25" customHeight="1" x14ac:dyDescent="0.3">
      <c r="B1" s="809" t="s">
        <v>178</v>
      </c>
      <c r="C1" s="809"/>
      <c r="D1" s="809"/>
      <c r="E1" s="809"/>
      <c r="F1" s="809"/>
    </row>
    <row r="2" spans="1:6" ht="14.25" customHeight="1" thickBot="1" x14ac:dyDescent="0.3">
      <c r="E2" s="810" t="s">
        <v>179</v>
      </c>
      <c r="F2" s="810"/>
    </row>
    <row r="3" spans="1:6" ht="39" thickBot="1" x14ac:dyDescent="0.25">
      <c r="A3" s="811"/>
      <c r="B3" s="813" t="s">
        <v>66</v>
      </c>
      <c r="C3" s="815" t="s">
        <v>63</v>
      </c>
      <c r="D3" s="816"/>
      <c r="E3" s="817"/>
      <c r="F3" s="120" t="s">
        <v>142</v>
      </c>
    </row>
    <row r="4" spans="1:6" ht="15.75" customHeight="1" thickBot="1" x14ac:dyDescent="0.25">
      <c r="A4" s="812"/>
      <c r="B4" s="814"/>
      <c r="C4" s="121" t="s">
        <v>39</v>
      </c>
      <c r="D4" s="116" t="s">
        <v>473</v>
      </c>
      <c r="E4" s="116" t="s">
        <v>474</v>
      </c>
      <c r="F4" s="307" t="s">
        <v>504</v>
      </c>
    </row>
    <row r="5" spans="1:6" ht="19.5" customHeight="1" x14ac:dyDescent="0.25">
      <c r="A5" s="806" t="s">
        <v>55</v>
      </c>
      <c r="B5" s="122" t="s">
        <v>297</v>
      </c>
      <c r="C5" s="123" t="s">
        <v>180</v>
      </c>
      <c r="D5" s="123">
        <v>43</v>
      </c>
      <c r="E5" s="123">
        <v>43</v>
      </c>
      <c r="F5" s="125">
        <v>18</v>
      </c>
    </row>
    <row r="6" spans="1:6" ht="18" customHeight="1" x14ac:dyDescent="0.25">
      <c r="A6" s="806"/>
      <c r="B6" s="126" t="s">
        <v>181</v>
      </c>
      <c r="C6" s="124"/>
      <c r="D6" s="124"/>
      <c r="E6" s="124"/>
      <c r="F6" s="127"/>
    </row>
    <row r="7" spans="1:6" ht="18" customHeight="1" x14ac:dyDescent="0.25">
      <c r="A7" s="806"/>
      <c r="B7" s="128" t="s">
        <v>182</v>
      </c>
      <c r="C7" s="124" t="s">
        <v>28</v>
      </c>
      <c r="D7" s="118">
        <v>9569</v>
      </c>
      <c r="E7" s="118">
        <v>10418</v>
      </c>
      <c r="F7" s="129">
        <v>2258</v>
      </c>
    </row>
    <row r="8" spans="1:6" x14ac:dyDescent="0.25">
      <c r="A8" s="806"/>
      <c r="B8" s="128" t="s">
        <v>183</v>
      </c>
      <c r="C8" s="124" t="s">
        <v>28</v>
      </c>
      <c r="D8" s="118">
        <v>9730</v>
      </c>
      <c r="E8" s="118">
        <v>10805</v>
      </c>
      <c r="F8" s="130"/>
    </row>
    <row r="9" spans="1:6" x14ac:dyDescent="0.25">
      <c r="A9" s="806"/>
      <c r="B9" s="128" t="s">
        <v>184</v>
      </c>
      <c r="C9" s="124" t="s">
        <v>28</v>
      </c>
      <c r="D9" s="118">
        <v>6877</v>
      </c>
      <c r="E9" s="118">
        <v>7668</v>
      </c>
      <c r="F9" s="130"/>
    </row>
    <row r="10" spans="1:6" ht="20.25" thickBot="1" x14ac:dyDescent="0.3">
      <c r="A10" s="806"/>
      <c r="B10" s="128" t="s">
        <v>317</v>
      </c>
      <c r="C10" s="131" t="s">
        <v>28</v>
      </c>
      <c r="D10" s="132" t="s">
        <v>480</v>
      </c>
      <c r="E10" s="132" t="s">
        <v>481</v>
      </c>
      <c r="F10" s="133"/>
    </row>
    <row r="11" spans="1:6" x14ac:dyDescent="0.25">
      <c r="A11" s="807"/>
      <c r="B11" s="134" t="s">
        <v>286</v>
      </c>
      <c r="C11" s="125" t="s">
        <v>185</v>
      </c>
      <c r="D11" s="135" t="s">
        <v>482</v>
      </c>
      <c r="E11" s="135" t="s">
        <v>483</v>
      </c>
      <c r="F11" s="136" t="s">
        <v>501</v>
      </c>
    </row>
    <row r="12" spans="1:6" ht="15.75" customHeight="1" x14ac:dyDescent="0.25">
      <c r="A12" s="807"/>
      <c r="B12" s="137" t="s">
        <v>186</v>
      </c>
      <c r="C12" s="125" t="s">
        <v>180</v>
      </c>
      <c r="D12" s="135">
        <v>30</v>
      </c>
      <c r="E12" s="135">
        <v>30</v>
      </c>
      <c r="F12" s="130"/>
    </row>
    <row r="13" spans="1:6" ht="19.5" hidden="1" x14ac:dyDescent="0.25">
      <c r="A13" s="807"/>
      <c r="B13" s="137" t="s">
        <v>187</v>
      </c>
      <c r="C13" s="125" t="s">
        <v>180</v>
      </c>
      <c r="D13" s="135">
        <v>0</v>
      </c>
      <c r="E13" s="135">
        <v>0</v>
      </c>
      <c r="F13" s="130"/>
    </row>
    <row r="14" spans="1:6" x14ac:dyDescent="0.25">
      <c r="A14" s="807"/>
      <c r="B14" s="137" t="s">
        <v>188</v>
      </c>
      <c r="C14" s="125" t="s">
        <v>180</v>
      </c>
      <c r="D14" s="135">
        <v>2</v>
      </c>
      <c r="E14" s="135">
        <v>2</v>
      </c>
      <c r="F14" s="130"/>
    </row>
    <row r="15" spans="1:6" x14ac:dyDescent="0.25">
      <c r="A15" s="807"/>
      <c r="B15" s="137" t="s">
        <v>189</v>
      </c>
      <c r="C15" s="125" t="s">
        <v>180</v>
      </c>
      <c r="D15" s="135">
        <v>6</v>
      </c>
      <c r="E15" s="135">
        <v>6</v>
      </c>
      <c r="F15" s="130"/>
    </row>
    <row r="16" spans="1:6" x14ac:dyDescent="0.25">
      <c r="A16" s="807"/>
      <c r="B16" s="137" t="s">
        <v>190</v>
      </c>
      <c r="C16" s="125" t="s">
        <v>180</v>
      </c>
      <c r="D16" s="135">
        <v>1</v>
      </c>
      <c r="E16" s="135">
        <v>1</v>
      </c>
      <c r="F16" s="130"/>
    </row>
    <row r="17" spans="1:6" hidden="1" x14ac:dyDescent="0.25">
      <c r="A17" s="807"/>
      <c r="B17" s="137" t="s">
        <v>191</v>
      </c>
      <c r="C17" s="125" t="s">
        <v>180</v>
      </c>
      <c r="D17" s="135">
        <v>1</v>
      </c>
      <c r="E17" s="135">
        <v>1</v>
      </c>
      <c r="F17" s="130"/>
    </row>
    <row r="18" spans="1:6" ht="17.25" thickBot="1" x14ac:dyDescent="0.3">
      <c r="A18" s="807"/>
      <c r="B18" s="137" t="s">
        <v>192</v>
      </c>
      <c r="C18" s="125" t="s">
        <v>180</v>
      </c>
      <c r="D18" s="138">
        <v>3</v>
      </c>
      <c r="E18" s="138">
        <v>3</v>
      </c>
      <c r="F18" s="130"/>
    </row>
    <row r="19" spans="1:6" x14ac:dyDescent="0.25">
      <c r="A19" s="807"/>
      <c r="B19" s="190" t="s">
        <v>193</v>
      </c>
      <c r="C19" s="244"/>
      <c r="D19" s="245"/>
      <c r="E19" s="245"/>
      <c r="F19" s="246"/>
    </row>
    <row r="20" spans="1:6" ht="21" customHeight="1" x14ac:dyDescent="0.25">
      <c r="A20" s="807"/>
      <c r="B20" s="139" t="s">
        <v>194</v>
      </c>
      <c r="C20" s="125" t="s">
        <v>180</v>
      </c>
      <c r="D20" s="140">
        <v>1</v>
      </c>
      <c r="E20" s="140">
        <v>1</v>
      </c>
      <c r="F20" s="130"/>
    </row>
    <row r="21" spans="1:6" ht="17.25" thickBot="1" x14ac:dyDescent="0.3">
      <c r="A21" s="807"/>
      <c r="B21" s="137" t="s">
        <v>195</v>
      </c>
      <c r="C21" s="125" t="s">
        <v>180</v>
      </c>
      <c r="D21" s="141" t="s">
        <v>196</v>
      </c>
      <c r="E21" s="142" t="s">
        <v>196</v>
      </c>
      <c r="F21" s="130"/>
    </row>
    <row r="22" spans="1:6" x14ac:dyDescent="0.25">
      <c r="A22" s="807"/>
      <c r="B22" s="190" t="s">
        <v>197</v>
      </c>
      <c r="C22" s="244"/>
      <c r="D22" s="247"/>
      <c r="E22" s="247"/>
      <c r="F22" s="246"/>
    </row>
    <row r="23" spans="1:6" ht="17.25" thickBot="1" x14ac:dyDescent="0.3">
      <c r="A23" s="807"/>
      <c r="B23" s="143" t="s">
        <v>198</v>
      </c>
      <c r="C23" s="254" t="s">
        <v>180</v>
      </c>
      <c r="D23" s="142" t="s">
        <v>199</v>
      </c>
      <c r="E23" s="142" t="s">
        <v>199</v>
      </c>
      <c r="F23" s="130"/>
    </row>
    <row r="24" spans="1:6" x14ac:dyDescent="0.25">
      <c r="A24" s="807"/>
      <c r="B24" s="190" t="s">
        <v>200</v>
      </c>
      <c r="C24" s="244"/>
      <c r="D24" s="245"/>
      <c r="E24" s="245"/>
      <c r="F24" s="246"/>
    </row>
    <row r="25" spans="1:6" ht="17.25" thickBot="1" x14ac:dyDescent="0.3">
      <c r="A25" s="807"/>
      <c r="B25" s="144" t="s">
        <v>201</v>
      </c>
      <c r="C25" s="145" t="s">
        <v>180</v>
      </c>
      <c r="D25" s="146">
        <v>1</v>
      </c>
      <c r="E25" s="146">
        <v>1</v>
      </c>
      <c r="F25" s="133"/>
    </row>
    <row r="26" spans="1:6" x14ac:dyDescent="0.25">
      <c r="A26" s="806"/>
      <c r="B26" s="147" t="s">
        <v>202</v>
      </c>
      <c r="C26" s="148"/>
      <c r="D26" s="149"/>
      <c r="E26" s="150"/>
      <c r="F26" s="151"/>
    </row>
    <row r="27" spans="1:6" ht="17.25" thickBot="1" x14ac:dyDescent="0.3">
      <c r="A27" s="806"/>
      <c r="B27" s="206" t="s">
        <v>484</v>
      </c>
      <c r="C27" s="153" t="s">
        <v>180</v>
      </c>
      <c r="D27" s="154">
        <v>1</v>
      </c>
      <c r="E27" s="129">
        <v>1</v>
      </c>
      <c r="F27" s="155"/>
    </row>
    <row r="28" spans="1:6" ht="17.25" thickBot="1" x14ac:dyDescent="0.3">
      <c r="A28" s="806"/>
      <c r="B28" s="156" t="s">
        <v>448</v>
      </c>
      <c r="C28" s="157" t="s">
        <v>180</v>
      </c>
      <c r="D28" s="157">
        <v>5</v>
      </c>
      <c r="E28" s="157">
        <v>5</v>
      </c>
      <c r="F28" s="157">
        <v>1</v>
      </c>
    </row>
    <row r="29" spans="1:6" ht="17.25" hidden="1" customHeight="1" x14ac:dyDescent="0.25">
      <c r="A29" s="806"/>
      <c r="B29" s="158" t="s">
        <v>203</v>
      </c>
      <c r="C29" s="124" t="s">
        <v>185</v>
      </c>
      <c r="D29" s="159" t="s">
        <v>204</v>
      </c>
      <c r="E29" s="159" t="s">
        <v>204</v>
      </c>
      <c r="F29" s="124"/>
    </row>
    <row r="30" spans="1:6" ht="17.25" hidden="1" customHeight="1" x14ac:dyDescent="0.25">
      <c r="A30" s="806"/>
      <c r="B30" s="158" t="s">
        <v>205</v>
      </c>
      <c r="C30" s="124" t="s">
        <v>185</v>
      </c>
      <c r="D30" s="159" t="s">
        <v>206</v>
      </c>
      <c r="E30" s="159" t="s">
        <v>206</v>
      </c>
      <c r="F30" s="124"/>
    </row>
    <row r="31" spans="1:6" ht="17.25" hidden="1" customHeight="1" x14ac:dyDescent="0.25">
      <c r="A31" s="806"/>
      <c r="B31" s="158" t="s">
        <v>207</v>
      </c>
      <c r="C31" s="124" t="s">
        <v>185</v>
      </c>
      <c r="D31" s="159" t="s">
        <v>208</v>
      </c>
      <c r="E31" s="159" t="s">
        <v>208</v>
      </c>
      <c r="F31" s="124"/>
    </row>
    <row r="32" spans="1:6" ht="17.25" hidden="1" customHeight="1" x14ac:dyDescent="0.25">
      <c r="A32" s="806"/>
      <c r="B32" s="158" t="s">
        <v>209</v>
      </c>
      <c r="C32" s="124" t="s">
        <v>185</v>
      </c>
      <c r="D32" s="159" t="s">
        <v>210</v>
      </c>
      <c r="E32" s="159" t="s">
        <v>210</v>
      </c>
      <c r="F32" s="124"/>
    </row>
    <row r="33" spans="1:6" ht="17.25" hidden="1" customHeight="1" x14ac:dyDescent="0.25">
      <c r="A33" s="806"/>
      <c r="B33" s="158" t="s">
        <v>211</v>
      </c>
      <c r="C33" s="124" t="s">
        <v>185</v>
      </c>
      <c r="D33" s="159" t="s">
        <v>212</v>
      </c>
      <c r="E33" s="159" t="s">
        <v>212</v>
      </c>
      <c r="F33" s="124"/>
    </row>
    <row r="34" spans="1:6" ht="13.5" hidden="1" customHeight="1" x14ac:dyDescent="0.25">
      <c r="A34" s="806"/>
      <c r="B34" s="158" t="s">
        <v>213</v>
      </c>
      <c r="C34" s="124" t="s">
        <v>185</v>
      </c>
      <c r="D34" s="159" t="s">
        <v>214</v>
      </c>
      <c r="E34" s="159" t="s">
        <v>214</v>
      </c>
      <c r="F34" s="124"/>
    </row>
    <row r="35" spans="1:6" ht="17.25" hidden="1" customHeight="1" thickBot="1" x14ac:dyDescent="0.3">
      <c r="A35" s="806"/>
      <c r="B35" s="160" t="s">
        <v>215</v>
      </c>
      <c r="C35" s="131" t="s">
        <v>185</v>
      </c>
      <c r="D35" s="161" t="s">
        <v>216</v>
      </c>
      <c r="E35" s="161" t="s">
        <v>216</v>
      </c>
      <c r="F35" s="131"/>
    </row>
    <row r="36" spans="1:6" x14ac:dyDescent="0.25">
      <c r="A36" s="806"/>
      <c r="B36" s="156" t="s">
        <v>217</v>
      </c>
      <c r="C36" s="125"/>
      <c r="D36" s="162"/>
      <c r="E36" s="162"/>
      <c r="F36" s="123">
        <v>1</v>
      </c>
    </row>
    <row r="37" spans="1:6" x14ac:dyDescent="0.25">
      <c r="A37" s="806"/>
      <c r="B37" s="152" t="s">
        <v>218</v>
      </c>
      <c r="C37" s="125" t="s">
        <v>180</v>
      </c>
      <c r="D37" s="124">
        <v>1</v>
      </c>
      <c r="E37" s="124">
        <v>1</v>
      </c>
      <c r="F37" s="163"/>
    </row>
    <row r="38" spans="1:6" ht="17.25" thickBot="1" x14ac:dyDescent="0.3">
      <c r="A38" s="808"/>
      <c r="B38" s="160" t="s">
        <v>485</v>
      </c>
      <c r="C38" s="125" t="s">
        <v>180</v>
      </c>
      <c r="D38" s="131">
        <v>6</v>
      </c>
      <c r="E38" s="131">
        <v>4</v>
      </c>
      <c r="F38" s="164"/>
    </row>
    <row r="39" spans="1:6" x14ac:dyDescent="0.25">
      <c r="A39" s="818" t="s">
        <v>486</v>
      </c>
      <c r="B39" s="134" t="s">
        <v>290</v>
      </c>
      <c r="C39" s="123" t="s">
        <v>219</v>
      </c>
      <c r="D39" s="123" t="s">
        <v>309</v>
      </c>
      <c r="E39" s="123" t="s">
        <v>435</v>
      </c>
      <c r="F39" s="825" t="s">
        <v>502</v>
      </c>
    </row>
    <row r="40" spans="1:6" x14ac:dyDescent="0.25">
      <c r="A40" s="806"/>
      <c r="B40" s="165" t="s">
        <v>436</v>
      </c>
      <c r="C40" s="124" t="s">
        <v>219</v>
      </c>
      <c r="D40" s="124" t="s">
        <v>291</v>
      </c>
      <c r="E40" s="124" t="s">
        <v>437</v>
      </c>
      <c r="F40" s="826"/>
    </row>
    <row r="41" spans="1:6" ht="17.25" thickBot="1" x14ac:dyDescent="0.3">
      <c r="A41" s="806"/>
      <c r="B41" s="166" t="s">
        <v>438</v>
      </c>
      <c r="C41" s="131" t="s">
        <v>219</v>
      </c>
      <c r="D41" s="132" t="s">
        <v>310</v>
      </c>
      <c r="E41" s="132" t="s">
        <v>310</v>
      </c>
      <c r="F41" s="826"/>
    </row>
    <row r="42" spans="1:6" x14ac:dyDescent="0.25">
      <c r="A42" s="806"/>
      <c r="B42" s="134" t="s">
        <v>292</v>
      </c>
      <c r="C42" s="167" t="s">
        <v>219</v>
      </c>
      <c r="D42" s="123" t="s">
        <v>311</v>
      </c>
      <c r="E42" s="123" t="s">
        <v>439</v>
      </c>
      <c r="F42" s="826"/>
    </row>
    <row r="43" spans="1:6" x14ac:dyDescent="0.25">
      <c r="A43" s="806"/>
      <c r="B43" s="165" t="s">
        <v>440</v>
      </c>
      <c r="C43" s="153" t="s">
        <v>219</v>
      </c>
      <c r="D43" s="124" t="s">
        <v>312</v>
      </c>
      <c r="E43" s="124" t="s">
        <v>441</v>
      </c>
      <c r="F43" s="826"/>
    </row>
    <row r="44" spans="1:6" x14ac:dyDescent="0.25">
      <c r="A44" s="806"/>
      <c r="B44" s="165" t="s">
        <v>442</v>
      </c>
      <c r="C44" s="153" t="s">
        <v>219</v>
      </c>
      <c r="D44" s="124" t="s">
        <v>313</v>
      </c>
      <c r="E44" s="124" t="s">
        <v>313</v>
      </c>
      <c r="F44" s="826"/>
    </row>
    <row r="45" spans="1:6" ht="17.25" thickBot="1" x14ac:dyDescent="0.25">
      <c r="A45" s="806"/>
      <c r="B45" s="168" t="s">
        <v>443</v>
      </c>
      <c r="C45" s="169" t="s">
        <v>219</v>
      </c>
      <c r="D45" s="142" t="s">
        <v>293</v>
      </c>
      <c r="E45" s="142" t="s">
        <v>444</v>
      </c>
      <c r="F45" s="826"/>
    </row>
    <row r="46" spans="1:6" x14ac:dyDescent="0.25">
      <c r="A46" s="806"/>
      <c r="B46" s="134" t="s">
        <v>220</v>
      </c>
      <c r="C46" s="123" t="s">
        <v>180</v>
      </c>
      <c r="D46" s="123">
        <v>3</v>
      </c>
      <c r="E46" s="123">
        <v>3</v>
      </c>
      <c r="F46" s="826"/>
    </row>
    <row r="47" spans="1:6" ht="13.5" customHeight="1" x14ac:dyDescent="0.25">
      <c r="A47" s="806"/>
      <c r="B47" s="170" t="s">
        <v>31</v>
      </c>
      <c r="C47" s="124"/>
      <c r="D47" s="124"/>
      <c r="E47" s="124"/>
      <c r="F47" s="826"/>
    </row>
    <row r="48" spans="1:6" x14ac:dyDescent="0.25">
      <c r="A48" s="806"/>
      <c r="B48" s="165" t="s">
        <v>487</v>
      </c>
      <c r="C48" s="124" t="s">
        <v>180</v>
      </c>
      <c r="D48" s="124">
        <v>1</v>
      </c>
      <c r="E48" s="124">
        <v>1</v>
      </c>
      <c r="F48" s="826"/>
    </row>
    <row r="49" spans="1:6" x14ac:dyDescent="0.25">
      <c r="A49" s="806"/>
      <c r="B49" s="165" t="s">
        <v>488</v>
      </c>
      <c r="C49" s="124" t="s">
        <v>180</v>
      </c>
      <c r="D49" s="124">
        <v>1</v>
      </c>
      <c r="E49" s="124">
        <v>1</v>
      </c>
      <c r="F49" s="826"/>
    </row>
    <row r="50" spans="1:6" ht="17.25" thickBot="1" x14ac:dyDescent="0.3">
      <c r="A50" s="806"/>
      <c r="B50" s="166" t="s">
        <v>489</v>
      </c>
      <c r="C50" s="131" t="s">
        <v>180</v>
      </c>
      <c r="D50" s="131">
        <v>1</v>
      </c>
      <c r="E50" s="131">
        <v>1</v>
      </c>
      <c r="F50" s="826"/>
    </row>
    <row r="51" spans="1:6" ht="17.25" thickBot="1" x14ac:dyDescent="0.3">
      <c r="A51" s="806"/>
      <c r="B51" s="171" t="s">
        <v>221</v>
      </c>
      <c r="C51" s="172" t="s">
        <v>219</v>
      </c>
      <c r="D51" s="173">
        <v>1</v>
      </c>
      <c r="E51" s="173" t="s">
        <v>445</v>
      </c>
      <c r="F51" s="826"/>
    </row>
    <row r="52" spans="1:6" ht="17.25" thickBot="1" x14ac:dyDescent="0.3">
      <c r="A52" s="806"/>
      <c r="B52" s="174" t="s">
        <v>490</v>
      </c>
      <c r="C52" s="157" t="s">
        <v>180</v>
      </c>
      <c r="D52" s="157">
        <v>1</v>
      </c>
      <c r="E52" s="157">
        <v>1</v>
      </c>
      <c r="F52" s="826"/>
    </row>
    <row r="53" spans="1:6" ht="17.25" thickBot="1" x14ac:dyDescent="0.3">
      <c r="A53" s="806"/>
      <c r="B53" s="174" t="s">
        <v>491</v>
      </c>
      <c r="C53" s="157" t="s">
        <v>180</v>
      </c>
      <c r="D53" s="157">
        <v>1</v>
      </c>
      <c r="E53" s="157">
        <v>1</v>
      </c>
      <c r="F53" s="826"/>
    </row>
    <row r="54" spans="1:6" ht="17.25" thickBot="1" x14ac:dyDescent="0.3">
      <c r="A54" s="806"/>
      <c r="B54" s="134" t="s">
        <v>223</v>
      </c>
      <c r="C54" s="123" t="s">
        <v>180</v>
      </c>
      <c r="D54" s="123">
        <v>1</v>
      </c>
      <c r="E54" s="123">
        <v>1</v>
      </c>
      <c r="F54" s="826"/>
    </row>
    <row r="55" spans="1:6" s="117" customFormat="1" ht="50.25" thickBot="1" x14ac:dyDescent="0.3">
      <c r="A55" s="808"/>
      <c r="B55" s="175" t="s">
        <v>224</v>
      </c>
      <c r="C55" s="176" t="s">
        <v>180</v>
      </c>
      <c r="D55" s="177">
        <v>1</v>
      </c>
      <c r="E55" s="177">
        <v>1</v>
      </c>
      <c r="F55" s="827"/>
    </row>
    <row r="56" spans="1:6" ht="17.25" customHeight="1" x14ac:dyDescent="0.25">
      <c r="A56" s="818" t="s">
        <v>225</v>
      </c>
      <c r="B56" s="178" t="s">
        <v>226</v>
      </c>
      <c r="C56" s="167" t="s">
        <v>180</v>
      </c>
      <c r="D56" s="177">
        <v>16</v>
      </c>
      <c r="E56" s="177">
        <v>16</v>
      </c>
      <c r="F56" s="177">
        <v>56</v>
      </c>
    </row>
    <row r="57" spans="1:6" x14ac:dyDescent="0.25">
      <c r="A57" s="806"/>
      <c r="B57" s="179" t="s">
        <v>318</v>
      </c>
      <c r="C57" s="153" t="s">
        <v>185</v>
      </c>
      <c r="D57" s="140" t="s">
        <v>298</v>
      </c>
      <c r="E57" s="140" t="s">
        <v>298</v>
      </c>
      <c r="F57" s="180" t="s">
        <v>447</v>
      </c>
    </row>
    <row r="58" spans="1:6" ht="18.75" customHeight="1" x14ac:dyDescent="0.2">
      <c r="A58" s="806"/>
      <c r="B58" s="181" t="s">
        <v>227</v>
      </c>
      <c r="C58" s="169" t="s">
        <v>228</v>
      </c>
      <c r="D58" s="180" t="s">
        <v>229</v>
      </c>
      <c r="E58" s="180" t="s">
        <v>229</v>
      </c>
      <c r="F58" s="180">
        <v>1</v>
      </c>
    </row>
    <row r="59" spans="1:6" x14ac:dyDescent="0.2">
      <c r="A59" s="806"/>
      <c r="B59" s="182" t="s">
        <v>492</v>
      </c>
      <c r="C59" s="169" t="s">
        <v>180</v>
      </c>
      <c r="D59" s="180">
        <v>1</v>
      </c>
      <c r="E59" s="180">
        <v>1</v>
      </c>
      <c r="F59" s="183"/>
    </row>
    <row r="60" spans="1:6" ht="16.5" customHeight="1" x14ac:dyDescent="0.2">
      <c r="A60" s="806"/>
      <c r="B60" s="182" t="s">
        <v>549</v>
      </c>
      <c r="C60" s="169" t="s">
        <v>180</v>
      </c>
      <c r="D60" s="180">
        <v>1</v>
      </c>
      <c r="E60" s="180">
        <v>1</v>
      </c>
      <c r="F60" s="180">
        <v>26</v>
      </c>
    </row>
    <row r="61" spans="1:6" x14ac:dyDescent="0.2">
      <c r="A61" s="806"/>
      <c r="B61" s="184" t="s">
        <v>230</v>
      </c>
      <c r="C61" s="169" t="s">
        <v>180</v>
      </c>
      <c r="D61" s="180">
        <v>1</v>
      </c>
      <c r="E61" s="180">
        <v>1</v>
      </c>
      <c r="F61" s="183"/>
    </row>
    <row r="62" spans="1:6" x14ac:dyDescent="0.2">
      <c r="A62" s="806"/>
      <c r="B62" s="184" t="s">
        <v>231</v>
      </c>
      <c r="C62" s="169" t="s">
        <v>180</v>
      </c>
      <c r="D62" s="180">
        <v>9</v>
      </c>
      <c r="E62" s="180">
        <v>9</v>
      </c>
      <c r="F62" s="183"/>
    </row>
    <row r="63" spans="1:6" x14ac:dyDescent="0.2">
      <c r="A63" s="806"/>
      <c r="B63" s="143" t="s">
        <v>550</v>
      </c>
      <c r="C63" s="169" t="s">
        <v>180</v>
      </c>
      <c r="D63" s="180">
        <v>1</v>
      </c>
      <c r="E63" s="180">
        <v>1</v>
      </c>
      <c r="F63" s="185">
        <v>1</v>
      </c>
    </row>
    <row r="64" spans="1:6" x14ac:dyDescent="0.2">
      <c r="A64" s="806"/>
      <c r="B64" s="186" t="s">
        <v>232</v>
      </c>
      <c r="C64" s="169" t="s">
        <v>180</v>
      </c>
      <c r="D64" s="180">
        <v>1</v>
      </c>
      <c r="E64" s="180">
        <v>1</v>
      </c>
      <c r="F64" s="183"/>
    </row>
    <row r="65" spans="1:6" x14ac:dyDescent="0.2">
      <c r="A65" s="806"/>
      <c r="B65" s="186" t="s">
        <v>299</v>
      </c>
      <c r="C65" s="169" t="s">
        <v>180</v>
      </c>
      <c r="D65" s="180">
        <v>0</v>
      </c>
      <c r="E65" s="180">
        <v>0</v>
      </c>
      <c r="F65" s="183"/>
    </row>
    <row r="66" spans="1:6" x14ac:dyDescent="0.2">
      <c r="A66" s="806"/>
      <c r="B66" s="186" t="s">
        <v>233</v>
      </c>
      <c r="C66" s="169" t="s">
        <v>180</v>
      </c>
      <c r="D66" s="180">
        <v>1</v>
      </c>
      <c r="E66" s="180">
        <v>1</v>
      </c>
      <c r="F66" s="183"/>
    </row>
    <row r="67" spans="1:6" x14ac:dyDescent="0.2">
      <c r="A67" s="806"/>
      <c r="B67" s="143" t="s">
        <v>551</v>
      </c>
      <c r="C67" s="169" t="s">
        <v>180</v>
      </c>
      <c r="D67" s="180" t="s">
        <v>234</v>
      </c>
      <c r="E67" s="180" t="s">
        <v>234</v>
      </c>
      <c r="F67" s="180">
        <v>1</v>
      </c>
    </row>
    <row r="68" spans="1:6" x14ac:dyDescent="0.2">
      <c r="A68" s="806"/>
      <c r="B68" s="187" t="s">
        <v>235</v>
      </c>
      <c r="C68" s="169" t="s">
        <v>180</v>
      </c>
      <c r="D68" s="180">
        <v>1</v>
      </c>
      <c r="E68" s="180">
        <v>1</v>
      </c>
      <c r="F68" s="183"/>
    </row>
    <row r="69" spans="1:6" ht="33.75" thickBot="1" x14ac:dyDescent="0.25">
      <c r="A69" s="806"/>
      <c r="B69" s="188" t="s">
        <v>236</v>
      </c>
      <c r="C69" s="169" t="s">
        <v>180</v>
      </c>
      <c r="D69" s="189" t="s">
        <v>237</v>
      </c>
      <c r="E69" s="189" t="s">
        <v>237</v>
      </c>
      <c r="F69" s="183"/>
    </row>
    <row r="70" spans="1:6" x14ac:dyDescent="0.25">
      <c r="A70" s="818" t="s">
        <v>238</v>
      </c>
      <c r="B70" s="190" t="s">
        <v>239</v>
      </c>
      <c r="C70" s="123" t="s">
        <v>180</v>
      </c>
      <c r="D70" s="123" t="s">
        <v>240</v>
      </c>
      <c r="E70" s="123" t="s">
        <v>240</v>
      </c>
      <c r="F70" s="123">
        <v>45</v>
      </c>
    </row>
    <row r="71" spans="1:6" x14ac:dyDescent="0.25">
      <c r="A71" s="806"/>
      <c r="B71" s="170" t="s">
        <v>241</v>
      </c>
      <c r="C71" s="124"/>
      <c r="D71" s="124">
        <v>17</v>
      </c>
      <c r="E71" s="124">
        <v>18</v>
      </c>
      <c r="F71" s="163"/>
    </row>
    <row r="72" spans="1:6" ht="17.25" x14ac:dyDescent="0.3">
      <c r="A72" s="806"/>
      <c r="B72" s="170" t="s">
        <v>493</v>
      </c>
      <c r="C72" s="124" t="s">
        <v>222</v>
      </c>
      <c r="D72" s="124">
        <v>3</v>
      </c>
      <c r="E72" s="124">
        <v>4</v>
      </c>
      <c r="F72" s="124">
        <v>1</v>
      </c>
    </row>
    <row r="73" spans="1:6" x14ac:dyDescent="0.25">
      <c r="A73" s="806"/>
      <c r="B73" s="191" t="s">
        <v>242</v>
      </c>
      <c r="C73" s="124" t="s">
        <v>222</v>
      </c>
      <c r="D73" s="124">
        <v>4</v>
      </c>
      <c r="E73" s="124">
        <v>4</v>
      </c>
      <c r="F73" s="163"/>
    </row>
    <row r="74" spans="1:6" ht="17.25" customHeight="1" x14ac:dyDescent="0.25">
      <c r="A74" s="806"/>
      <c r="B74" s="170" t="s">
        <v>287</v>
      </c>
      <c r="C74" s="124" t="s">
        <v>222</v>
      </c>
      <c r="D74" s="124">
        <v>1</v>
      </c>
      <c r="E74" s="124">
        <v>1</v>
      </c>
      <c r="F74" s="163"/>
    </row>
    <row r="75" spans="1:6" x14ac:dyDescent="0.25">
      <c r="A75" s="806"/>
      <c r="B75" s="170" t="s">
        <v>243</v>
      </c>
      <c r="C75" s="124" t="s">
        <v>222</v>
      </c>
      <c r="D75" s="124">
        <v>1</v>
      </c>
      <c r="E75" s="124">
        <v>1</v>
      </c>
      <c r="F75" s="163"/>
    </row>
    <row r="76" spans="1:6" ht="15.75" customHeight="1" thickBot="1" x14ac:dyDescent="0.3">
      <c r="A76" s="806"/>
      <c r="B76" s="192" t="s">
        <v>244</v>
      </c>
      <c r="C76" s="124" t="s">
        <v>222</v>
      </c>
      <c r="D76" s="124">
        <v>8</v>
      </c>
      <c r="E76" s="124">
        <v>8</v>
      </c>
      <c r="F76" s="163"/>
    </row>
    <row r="77" spans="1:6" ht="19.5" x14ac:dyDescent="0.25">
      <c r="A77" s="806"/>
      <c r="B77" s="190" t="s">
        <v>245</v>
      </c>
      <c r="C77" s="123" t="s">
        <v>222</v>
      </c>
      <c r="D77" s="123">
        <v>9</v>
      </c>
      <c r="E77" s="123">
        <v>9</v>
      </c>
      <c r="F77" s="123">
        <v>1</v>
      </c>
    </row>
    <row r="78" spans="1:6" ht="19.5" customHeight="1" thickBot="1" x14ac:dyDescent="0.3">
      <c r="A78" s="806"/>
      <c r="B78" s="170" t="s">
        <v>246</v>
      </c>
      <c r="C78" s="124" t="s">
        <v>28</v>
      </c>
      <c r="D78" s="118">
        <v>6233</v>
      </c>
      <c r="E78" s="118">
        <v>6280</v>
      </c>
      <c r="F78" s="118">
        <v>8117</v>
      </c>
    </row>
    <row r="79" spans="1:6" ht="19.5" customHeight="1" x14ac:dyDescent="0.25">
      <c r="A79" s="819" t="s">
        <v>373</v>
      </c>
      <c r="B79" s="190" t="s">
        <v>374</v>
      </c>
      <c r="C79" s="193" t="s">
        <v>180</v>
      </c>
      <c r="D79" s="233">
        <v>3</v>
      </c>
      <c r="E79" s="234">
        <v>3</v>
      </c>
      <c r="F79" s="233"/>
    </row>
    <row r="80" spans="1:6" ht="19.5" customHeight="1" x14ac:dyDescent="0.25">
      <c r="A80" s="820"/>
      <c r="B80" s="170" t="s">
        <v>31</v>
      </c>
      <c r="C80" s="235"/>
      <c r="D80" s="236"/>
      <c r="E80" s="237"/>
      <c r="F80" s="236"/>
    </row>
    <row r="81" spans="1:8" ht="19.5" customHeight="1" x14ac:dyDescent="0.25">
      <c r="A81" s="820"/>
      <c r="B81" s="170" t="s">
        <v>375</v>
      </c>
      <c r="C81" s="235" t="s">
        <v>180</v>
      </c>
      <c r="D81" s="236">
        <v>1</v>
      </c>
      <c r="E81" s="237">
        <v>1</v>
      </c>
      <c r="F81" s="236"/>
    </row>
    <row r="82" spans="1:8" ht="19.5" customHeight="1" x14ac:dyDescent="0.25">
      <c r="A82" s="820"/>
      <c r="B82" s="191" t="s">
        <v>376</v>
      </c>
      <c r="C82" s="235" t="s">
        <v>180</v>
      </c>
      <c r="D82" s="236">
        <v>1</v>
      </c>
      <c r="E82" s="237">
        <v>1</v>
      </c>
      <c r="F82" s="236"/>
    </row>
    <row r="83" spans="1:8" ht="19.5" customHeight="1" thickBot="1" x14ac:dyDescent="0.35">
      <c r="A83" s="821"/>
      <c r="B83" s="170" t="s">
        <v>494</v>
      </c>
      <c r="C83" s="195" t="s">
        <v>180</v>
      </c>
      <c r="D83" s="238">
        <v>1</v>
      </c>
      <c r="E83" s="239">
        <v>1</v>
      </c>
      <c r="F83" s="238"/>
    </row>
    <row r="84" spans="1:8" ht="28.5" customHeight="1" x14ac:dyDescent="0.3">
      <c r="A84" s="822" t="s">
        <v>42</v>
      </c>
      <c r="B84" s="255" t="s">
        <v>495</v>
      </c>
      <c r="C84" s="240" t="s">
        <v>180</v>
      </c>
      <c r="D84" s="241">
        <v>2</v>
      </c>
      <c r="E84" s="240">
        <v>1</v>
      </c>
      <c r="F84" s="241">
        <v>1</v>
      </c>
    </row>
    <row r="85" spans="1:8" ht="26.25" customHeight="1" thickBot="1" x14ac:dyDescent="0.3">
      <c r="A85" s="823"/>
      <c r="B85" s="194" t="s">
        <v>247</v>
      </c>
      <c r="C85" s="195" t="s">
        <v>180</v>
      </c>
      <c r="D85" s="196">
        <v>1</v>
      </c>
      <c r="E85" s="195">
        <v>1</v>
      </c>
      <c r="F85" s="197"/>
    </row>
    <row r="86" spans="1:8" ht="21.75" customHeight="1" x14ac:dyDescent="0.2">
      <c r="A86" s="115"/>
      <c r="B86" s="824" t="s">
        <v>446</v>
      </c>
      <c r="C86" s="824"/>
      <c r="D86" s="824"/>
      <c r="E86" s="824"/>
      <c r="F86" s="824"/>
      <c r="G86" s="290"/>
      <c r="H86" s="290"/>
    </row>
    <row r="87" spans="1:8" ht="30.75" customHeight="1" x14ac:dyDescent="0.2">
      <c r="A87" s="115"/>
      <c r="B87" s="824" t="s">
        <v>496</v>
      </c>
      <c r="C87" s="824"/>
      <c r="D87" s="824"/>
      <c r="E87" s="824"/>
      <c r="F87" s="824"/>
      <c r="G87" s="290"/>
      <c r="H87" s="290"/>
    </row>
    <row r="88" spans="1:8" ht="22.5" customHeight="1" x14ac:dyDescent="0.25">
      <c r="B88" s="824" t="s">
        <v>497</v>
      </c>
      <c r="C88" s="824"/>
      <c r="D88" s="824"/>
      <c r="E88" s="824"/>
      <c r="F88" s="824"/>
      <c r="G88" s="290"/>
      <c r="H88" s="290"/>
    </row>
    <row r="89" spans="1:8" ht="21.75" customHeight="1" x14ac:dyDescent="0.25">
      <c r="B89" s="828" t="s">
        <v>498</v>
      </c>
      <c r="C89" s="829"/>
      <c r="D89" s="829"/>
      <c r="E89" s="829"/>
      <c r="F89" s="829"/>
      <c r="G89" s="829"/>
      <c r="H89" s="829"/>
    </row>
    <row r="90" spans="1:8" ht="20.25" customHeight="1" x14ac:dyDescent="0.2">
      <c r="A90" s="115"/>
      <c r="B90" s="828" t="s">
        <v>499</v>
      </c>
      <c r="C90" s="829"/>
      <c r="D90" s="829"/>
      <c r="E90" s="829"/>
      <c r="F90" s="829"/>
      <c r="G90" s="829"/>
      <c r="H90" s="829"/>
    </row>
    <row r="91" spans="1:8" ht="40.5" customHeight="1" x14ac:dyDescent="0.25">
      <c r="B91" s="824" t="s">
        <v>500</v>
      </c>
      <c r="C91" s="824"/>
      <c r="D91" s="824"/>
      <c r="E91" s="824"/>
      <c r="F91" s="824"/>
      <c r="G91" s="824"/>
      <c r="H91" s="824"/>
    </row>
    <row r="92" spans="1:8" ht="55.5" customHeight="1" x14ac:dyDescent="0.25">
      <c r="B92" s="824" t="s">
        <v>503</v>
      </c>
      <c r="C92" s="824"/>
      <c r="D92" s="824"/>
      <c r="E92" s="824"/>
      <c r="F92" s="824"/>
    </row>
  </sheetData>
  <mergeCells count="20">
    <mergeCell ref="B92:F92"/>
    <mergeCell ref="F39:F55"/>
    <mergeCell ref="B86:F86"/>
    <mergeCell ref="B87:F87"/>
    <mergeCell ref="B88:F88"/>
    <mergeCell ref="B89:H89"/>
    <mergeCell ref="B90:H90"/>
    <mergeCell ref="B91:F91"/>
    <mergeCell ref="G91:H91"/>
    <mergeCell ref="A39:A55"/>
    <mergeCell ref="A56:A69"/>
    <mergeCell ref="A70:A78"/>
    <mergeCell ref="A79:A83"/>
    <mergeCell ref="A84:A85"/>
    <mergeCell ref="A5:A38"/>
    <mergeCell ref="B1:F1"/>
    <mergeCell ref="E2:F2"/>
    <mergeCell ref="A3:A4"/>
    <mergeCell ref="B3:B4"/>
    <mergeCell ref="C3:E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0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60" zoomScaleNormal="60" workbookViewId="0">
      <selection activeCell="J17" sqref="J17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32" t="s">
        <v>360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</row>
    <row r="2" spans="1:15" ht="6" customHeight="1" thickBot="1" x14ac:dyDescent="0.3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5"/>
    </row>
    <row r="3" spans="1:15" ht="40.5" customHeight="1" thickBot="1" x14ac:dyDescent="0.25">
      <c r="A3" s="15"/>
      <c r="B3" s="833" t="s">
        <v>120</v>
      </c>
      <c r="C3" s="830" t="s">
        <v>249</v>
      </c>
      <c r="D3" s="831"/>
      <c r="E3" s="830" t="s">
        <v>255</v>
      </c>
      <c r="F3" s="831"/>
      <c r="G3" s="830" t="s">
        <v>250</v>
      </c>
      <c r="H3" s="831"/>
      <c r="I3" s="830" t="s">
        <v>251</v>
      </c>
      <c r="J3" s="831"/>
      <c r="K3" s="830" t="s">
        <v>252</v>
      </c>
      <c r="L3" s="831"/>
      <c r="M3" s="830" t="s">
        <v>253</v>
      </c>
      <c r="N3" s="831"/>
    </row>
    <row r="4" spans="1:15" ht="23.25" customHeight="1" thickBot="1" x14ac:dyDescent="0.25">
      <c r="A4" s="15"/>
      <c r="B4" s="834"/>
      <c r="C4" s="321">
        <v>2013</v>
      </c>
      <c r="D4" s="322">
        <v>2014</v>
      </c>
      <c r="E4" s="321">
        <v>2013</v>
      </c>
      <c r="F4" s="322">
        <v>2014</v>
      </c>
      <c r="G4" s="321">
        <v>2013</v>
      </c>
      <c r="H4" s="322">
        <v>2014</v>
      </c>
      <c r="I4" s="321">
        <v>2013</v>
      </c>
      <c r="J4" s="322">
        <v>2014</v>
      </c>
      <c r="K4" s="321">
        <v>2013</v>
      </c>
      <c r="L4" s="322">
        <v>2014</v>
      </c>
      <c r="M4" s="321">
        <v>2013</v>
      </c>
      <c r="N4" s="322">
        <v>2014</v>
      </c>
    </row>
    <row r="5" spans="1:15" s="36" customFormat="1" ht="45" customHeight="1" x14ac:dyDescent="0.2">
      <c r="A5" s="219"/>
      <c r="B5" s="326" t="s">
        <v>10</v>
      </c>
      <c r="C5" s="327">
        <v>8048.7713636363642</v>
      </c>
      <c r="D5" s="327">
        <v>7294.3281818181822</v>
      </c>
      <c r="E5" s="327">
        <v>17459.886363636364</v>
      </c>
      <c r="F5" s="328">
        <v>14076.37</v>
      </c>
      <c r="G5" s="327">
        <v>1636.57</v>
      </c>
      <c r="H5" s="327">
        <v>1423.18</v>
      </c>
      <c r="I5" s="327">
        <v>712.36</v>
      </c>
      <c r="J5" s="328">
        <v>734.14</v>
      </c>
      <c r="K5" s="327">
        <v>1669.91</v>
      </c>
      <c r="L5" s="327">
        <v>1244.8</v>
      </c>
      <c r="M5" s="329">
        <v>31.06</v>
      </c>
      <c r="N5" s="329">
        <v>19.91</v>
      </c>
    </row>
    <row r="6" spans="1:15" s="36" customFormat="1" ht="39" customHeight="1" x14ac:dyDescent="0.2">
      <c r="A6" s="219"/>
      <c r="B6" s="324" t="s">
        <v>11</v>
      </c>
      <c r="C6" s="323">
        <v>8070.02</v>
      </c>
      <c r="D6" s="323">
        <v>7151.58</v>
      </c>
      <c r="E6" s="323">
        <v>17728.625</v>
      </c>
      <c r="F6" s="330">
        <v>14191.63</v>
      </c>
      <c r="G6" s="323">
        <v>1673.75</v>
      </c>
      <c r="H6" s="323">
        <v>1410.5</v>
      </c>
      <c r="I6" s="323">
        <v>751.93</v>
      </c>
      <c r="J6" s="330">
        <v>728.55</v>
      </c>
      <c r="K6" s="323">
        <v>1627.59</v>
      </c>
      <c r="L6" s="323">
        <v>1300.98</v>
      </c>
      <c r="M6" s="325">
        <v>30.33</v>
      </c>
      <c r="N6" s="325">
        <v>20.83</v>
      </c>
    </row>
    <row r="7" spans="1:15" s="36" customFormat="1" ht="39.75" customHeight="1" x14ac:dyDescent="0.2">
      <c r="A7" s="219"/>
      <c r="B7" s="324" t="s">
        <v>12</v>
      </c>
      <c r="C7" s="323">
        <v>7662.24</v>
      </c>
      <c r="D7" s="323">
        <v>6667.56</v>
      </c>
      <c r="E7" s="323">
        <v>16725.13</v>
      </c>
      <c r="F7" s="330">
        <v>15656.79</v>
      </c>
      <c r="G7" s="323">
        <v>1583.3</v>
      </c>
      <c r="H7" s="323">
        <v>1451.62</v>
      </c>
      <c r="I7" s="323">
        <v>756.65</v>
      </c>
      <c r="J7" s="330">
        <v>773.07</v>
      </c>
      <c r="K7" s="323">
        <v>1592.86</v>
      </c>
      <c r="L7" s="323">
        <v>1336.08</v>
      </c>
      <c r="M7" s="325">
        <v>28.8</v>
      </c>
      <c r="N7" s="325">
        <v>20.74</v>
      </c>
    </row>
    <row r="8" spans="1:15" s="36" customFormat="1" ht="43.5" customHeight="1" x14ac:dyDescent="0.2">
      <c r="A8" s="219"/>
      <c r="B8" s="324" t="s">
        <v>13</v>
      </c>
      <c r="C8" s="323">
        <v>7202.97</v>
      </c>
      <c r="D8" s="323">
        <v>6670.24</v>
      </c>
      <c r="E8" s="323">
        <v>15631.55</v>
      </c>
      <c r="F8" s="330">
        <v>17370.75</v>
      </c>
      <c r="G8" s="323">
        <v>1489.12</v>
      </c>
      <c r="H8" s="323">
        <v>1431.5</v>
      </c>
      <c r="I8" s="323">
        <v>703.05</v>
      </c>
      <c r="J8" s="330">
        <v>792.33</v>
      </c>
      <c r="K8" s="323">
        <v>1485.08</v>
      </c>
      <c r="L8" s="323">
        <v>1299</v>
      </c>
      <c r="M8" s="325">
        <v>25.2</v>
      </c>
      <c r="N8" s="325">
        <v>19.71</v>
      </c>
    </row>
    <row r="9" spans="1:15" s="36" customFormat="1" ht="41.25" customHeight="1" x14ac:dyDescent="0.2">
      <c r="B9" s="324" t="s">
        <v>14</v>
      </c>
      <c r="C9" s="323">
        <v>7228.62</v>
      </c>
      <c r="D9" s="323">
        <v>6883.15</v>
      </c>
      <c r="E9" s="323">
        <v>14947.98</v>
      </c>
      <c r="F9" s="330">
        <v>19434.38</v>
      </c>
      <c r="G9" s="323">
        <v>1474.9</v>
      </c>
      <c r="H9" s="323">
        <v>1455.89</v>
      </c>
      <c r="I9" s="323">
        <v>720.19</v>
      </c>
      <c r="J9" s="330">
        <v>821.05</v>
      </c>
      <c r="K9" s="323">
        <v>1413.87</v>
      </c>
      <c r="L9" s="323">
        <v>1286.69</v>
      </c>
      <c r="M9" s="325">
        <v>23.01</v>
      </c>
      <c r="N9" s="325">
        <v>19.36</v>
      </c>
    </row>
    <row r="10" spans="1:15" s="36" customFormat="1" ht="41.25" customHeight="1" x14ac:dyDescent="0.2">
      <c r="B10" s="324" t="s">
        <v>15</v>
      </c>
      <c r="C10" s="323">
        <v>7003.7150000000001</v>
      </c>
      <c r="D10" s="323">
        <v>6805.8</v>
      </c>
      <c r="E10" s="323">
        <v>14266.875</v>
      </c>
      <c r="F10" s="330">
        <v>18568.22</v>
      </c>
      <c r="G10" s="323">
        <v>1430.23</v>
      </c>
      <c r="H10" s="323">
        <v>1452.57</v>
      </c>
      <c r="I10" s="323">
        <v>713.68</v>
      </c>
      <c r="J10" s="330">
        <v>832.19</v>
      </c>
      <c r="K10" s="323">
        <v>1342.36</v>
      </c>
      <c r="L10" s="323">
        <v>1279.0999999999999</v>
      </c>
      <c r="M10" s="325">
        <v>21.11</v>
      </c>
      <c r="N10" s="325">
        <v>19.79</v>
      </c>
    </row>
    <row r="11" spans="1:15" s="36" customFormat="1" ht="47.25" customHeight="1" x14ac:dyDescent="0.2">
      <c r="B11" s="331" t="s">
        <v>119</v>
      </c>
      <c r="C11" s="332">
        <v>6892.5091304347825</v>
      </c>
      <c r="D11" s="323">
        <v>7104.02</v>
      </c>
      <c r="E11" s="332">
        <v>13702.174999999999</v>
      </c>
      <c r="F11" s="330">
        <v>19046.737391304348</v>
      </c>
      <c r="G11" s="332">
        <v>1401.48</v>
      </c>
      <c r="H11" s="323">
        <v>1492.48</v>
      </c>
      <c r="I11" s="332">
        <v>718.02</v>
      </c>
      <c r="J11" s="330">
        <v>871.36</v>
      </c>
      <c r="K11" s="332">
        <v>1286.72</v>
      </c>
      <c r="L11" s="323">
        <v>1311.11</v>
      </c>
      <c r="M11" s="333">
        <v>19.71</v>
      </c>
      <c r="N11" s="325">
        <v>20.93</v>
      </c>
    </row>
    <row r="12" spans="1:15" s="36" customFormat="1" ht="43.5" customHeight="1" x14ac:dyDescent="0.2">
      <c r="B12" s="331" t="s">
        <v>127</v>
      </c>
      <c r="C12" s="332">
        <v>7181.88</v>
      </c>
      <c r="D12" s="323">
        <v>7000.1750000000002</v>
      </c>
      <c r="E12" s="332">
        <v>14278.22</v>
      </c>
      <c r="F12" s="330">
        <v>18572.375</v>
      </c>
      <c r="G12" s="332">
        <v>1494.1</v>
      </c>
      <c r="H12" s="323">
        <v>1447.64</v>
      </c>
      <c r="I12" s="332">
        <v>740.57</v>
      </c>
      <c r="J12" s="330">
        <v>875.32</v>
      </c>
      <c r="K12" s="332">
        <v>1347.1</v>
      </c>
      <c r="L12" s="323">
        <v>1295.94</v>
      </c>
      <c r="M12" s="333">
        <v>21.84</v>
      </c>
      <c r="N12" s="325">
        <v>19.8</v>
      </c>
    </row>
    <row r="13" spans="1:15" s="36" customFormat="1" ht="42.75" customHeight="1" x14ac:dyDescent="0.2">
      <c r="B13" s="331" t="s">
        <v>133</v>
      </c>
      <c r="C13" s="332">
        <v>7161.11</v>
      </c>
      <c r="D13" s="332">
        <v>6871.8286363636362</v>
      </c>
      <c r="E13" s="332">
        <v>13776.19</v>
      </c>
      <c r="F13" s="334">
        <v>18075.8</v>
      </c>
      <c r="G13" s="332">
        <v>1456.86</v>
      </c>
      <c r="H13" s="332">
        <v>1362.29</v>
      </c>
      <c r="I13" s="332">
        <v>709.14</v>
      </c>
      <c r="J13" s="334">
        <v>841.88</v>
      </c>
      <c r="K13" s="332">
        <v>1348.8</v>
      </c>
      <c r="L13" s="332">
        <v>1239.75</v>
      </c>
      <c r="M13" s="333">
        <v>22.56</v>
      </c>
      <c r="N13" s="333">
        <v>18.48</v>
      </c>
    </row>
    <row r="14" spans="1:15" s="36" customFormat="1" ht="51.75" customHeight="1" x14ac:dyDescent="0.2">
      <c r="B14" s="324" t="s">
        <v>134</v>
      </c>
      <c r="C14" s="323">
        <v>7188.38</v>
      </c>
      <c r="D14" s="323">
        <v>6738.7278260869571</v>
      </c>
      <c r="E14" s="323">
        <v>14066.41</v>
      </c>
      <c r="F14" s="323">
        <v>15765.327391304349</v>
      </c>
      <c r="G14" s="323">
        <v>1413.48</v>
      </c>
      <c r="H14" s="323">
        <v>1259.3399999999999</v>
      </c>
      <c r="I14" s="323">
        <v>724.61</v>
      </c>
      <c r="J14" s="323">
        <v>778.24</v>
      </c>
      <c r="K14" s="323">
        <v>1316.18</v>
      </c>
      <c r="L14" s="323">
        <v>1221.27</v>
      </c>
      <c r="M14" s="325">
        <v>21.92</v>
      </c>
      <c r="N14" s="323">
        <v>17.170000000000002</v>
      </c>
    </row>
    <row r="15" spans="1:15" s="36" customFormat="1" ht="45" customHeight="1" x14ac:dyDescent="0.2">
      <c r="B15" s="324" t="s">
        <v>139</v>
      </c>
      <c r="C15" s="323">
        <v>7066.06</v>
      </c>
      <c r="D15" s="335">
        <v>6700.67</v>
      </c>
      <c r="E15" s="323">
        <v>13725.12</v>
      </c>
      <c r="F15" s="336">
        <v>15702.375</v>
      </c>
      <c r="G15" s="323">
        <v>1420.19</v>
      </c>
      <c r="H15" s="335">
        <v>1208.8499999999999</v>
      </c>
      <c r="I15" s="323">
        <v>733.36</v>
      </c>
      <c r="J15" s="336">
        <v>780.75</v>
      </c>
      <c r="K15" s="323">
        <v>1276.45</v>
      </c>
      <c r="L15" s="335">
        <v>1176.3</v>
      </c>
      <c r="M15" s="325">
        <v>20.77</v>
      </c>
      <c r="N15" s="337">
        <v>15.97</v>
      </c>
    </row>
    <row r="16" spans="1:15" s="36" customFormat="1" ht="51.75" customHeight="1" thickBot="1" x14ac:dyDescent="0.25">
      <c r="B16" s="324" t="s">
        <v>140</v>
      </c>
      <c r="C16" s="323">
        <v>7202.5499999999993</v>
      </c>
      <c r="D16" s="323"/>
      <c r="E16" s="338">
        <v>13911.125</v>
      </c>
      <c r="F16" s="330"/>
      <c r="G16" s="323">
        <v>1357.1</v>
      </c>
      <c r="H16" s="323"/>
      <c r="I16" s="338">
        <v>718.2</v>
      </c>
      <c r="J16" s="330"/>
      <c r="K16" s="323">
        <v>1222.76</v>
      </c>
      <c r="L16" s="323"/>
      <c r="M16" s="325">
        <v>19.61</v>
      </c>
      <c r="N16" s="325"/>
    </row>
    <row r="17" spans="2:14" s="36" customFormat="1" ht="49.5" customHeight="1" thickBot="1" x14ac:dyDescent="0.25">
      <c r="B17" s="339" t="s">
        <v>254</v>
      </c>
      <c r="C17" s="340">
        <f>AVERAGE(C5:C16)</f>
        <v>7325.7354578392624</v>
      </c>
      <c r="D17" s="340">
        <f>AVERAGE(D5:D16)</f>
        <v>6898.9163312971623</v>
      </c>
      <c r="E17" s="340">
        <f t="shared" ref="E17:L17" si="0">AVERAGE(E5:E16)</f>
        <v>15018.273863636365</v>
      </c>
      <c r="F17" s="340">
        <f t="shared" si="0"/>
        <v>16950.977707509879</v>
      </c>
      <c r="G17" s="340">
        <f>AVERAGE(G5:G16)</f>
        <v>1485.9233333333332</v>
      </c>
      <c r="H17" s="340">
        <f>AVERAGE(H5:H16)</f>
        <v>1399.6236363636363</v>
      </c>
      <c r="I17" s="340">
        <f>AVERAGE(I5:I16)</f>
        <v>725.14666666666653</v>
      </c>
      <c r="J17" s="340">
        <f t="shared" si="0"/>
        <v>802.62545454545443</v>
      </c>
      <c r="K17" s="340">
        <f>AVERAGE(K5:K16)</f>
        <v>1410.8066666666666</v>
      </c>
      <c r="L17" s="340">
        <f t="shared" si="0"/>
        <v>1271.9109090909092</v>
      </c>
      <c r="M17" s="341">
        <f>AVERAGE(M5:M16)</f>
        <v>23.826666666666668</v>
      </c>
      <c r="N17" s="341">
        <f>AVERAGE(N5:N16)</f>
        <v>19.335454545454549</v>
      </c>
    </row>
    <row r="18" spans="2:14" ht="30" customHeight="1" x14ac:dyDescent="0.25"/>
    <row r="21" spans="2:14" x14ac:dyDescent="0.25">
      <c r="F21" s="61"/>
    </row>
    <row r="57" ht="42.75" customHeight="1" x14ac:dyDescent="0.25"/>
    <row r="96" spans="8:8" ht="26.25" x14ac:dyDescent="0.4">
      <c r="H96" s="214">
        <v>14</v>
      </c>
    </row>
    <row r="97" spans="8:8" ht="26.25" x14ac:dyDescent="0.4">
      <c r="H97" s="21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tabSelected="1" view="pageBreakPreview" zoomScale="90" zoomScaleNormal="85" zoomScaleSheetLayoutView="90" workbookViewId="0">
      <selection activeCell="R4" sqref="R4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38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8"/>
      <c r="C3" s="98"/>
      <c r="D3" s="98"/>
      <c r="E3" s="98"/>
      <c r="F3" s="98"/>
      <c r="G3" s="98"/>
      <c r="H3" s="98"/>
      <c r="I3" s="21"/>
      <c r="J3" s="21"/>
    </row>
    <row r="4" spans="2:10" ht="14.25" customHeight="1" x14ac:dyDescent="0.25">
      <c r="B4" s="99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99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99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99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99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99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99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10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91"/>
  <sheetViews>
    <sheetView zoomScaleNormal="100" workbookViewId="0">
      <pane ySplit="4" topLeftCell="A54" activePane="bottomLeft" state="frozen"/>
      <selection activeCell="AE43" sqref="AE43"/>
      <selection pane="bottomLeft" activeCell="D68" sqref="D68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779" t="s">
        <v>117</v>
      </c>
      <c r="B1" s="779"/>
      <c r="C1" s="779"/>
      <c r="D1" s="779"/>
      <c r="E1" s="779"/>
      <c r="F1" s="779"/>
    </row>
    <row r="2" spans="1:6" ht="23.25" thickBot="1" x14ac:dyDescent="0.25">
      <c r="A2" s="299"/>
      <c r="B2" s="299"/>
      <c r="C2" s="299"/>
      <c r="D2" s="299"/>
      <c r="E2" s="299"/>
      <c r="F2" s="299"/>
    </row>
    <row r="3" spans="1:6" ht="19.5" thickBot="1" x14ac:dyDescent="0.25">
      <c r="A3" s="689" t="s">
        <v>66</v>
      </c>
      <c r="B3" s="780" t="s">
        <v>39</v>
      </c>
      <c r="C3" s="836" t="s">
        <v>49</v>
      </c>
      <c r="D3" s="837"/>
      <c r="E3" s="838"/>
      <c r="F3" s="371" t="s">
        <v>50</v>
      </c>
    </row>
    <row r="4" spans="1:6" ht="28.5" customHeight="1" thickBot="1" x14ac:dyDescent="0.25">
      <c r="A4" s="781"/>
      <c r="B4" s="835"/>
      <c r="C4" s="347" t="s">
        <v>574</v>
      </c>
      <c r="D4" s="372" t="s">
        <v>575</v>
      </c>
      <c r="E4" s="611" t="s">
        <v>56</v>
      </c>
      <c r="F4" s="373" t="s">
        <v>575</v>
      </c>
    </row>
    <row r="5" spans="1:6" ht="23.25" customHeight="1" x14ac:dyDescent="0.3">
      <c r="A5" s="349" t="s">
        <v>36</v>
      </c>
      <c r="B5" s="350"/>
      <c r="C5" s="609"/>
      <c r="D5" s="609"/>
      <c r="E5" s="609"/>
      <c r="F5" s="609"/>
    </row>
    <row r="6" spans="1:6" ht="21.75" customHeight="1" x14ac:dyDescent="0.25">
      <c r="A6" s="351" t="s">
        <v>70</v>
      </c>
      <c r="B6" s="9" t="s">
        <v>44</v>
      </c>
      <c r="C6" s="609">
        <v>40.9</v>
      </c>
      <c r="D6" s="609">
        <v>40.299999999999997</v>
      </c>
      <c r="E6" s="609">
        <f t="shared" ref="E6:E34" si="0">D6/C6*100</f>
        <v>98.533007334963315</v>
      </c>
      <c r="F6" s="609">
        <v>40.75</v>
      </c>
    </row>
    <row r="7" spans="1:6" ht="21.75" customHeight="1" x14ac:dyDescent="0.25">
      <c r="A7" s="351" t="s">
        <v>463</v>
      </c>
      <c r="B7" s="9" t="s">
        <v>44</v>
      </c>
      <c r="C7" s="609">
        <v>73</v>
      </c>
      <c r="D7" s="609">
        <v>78.5</v>
      </c>
      <c r="E7" s="609">
        <f t="shared" si="0"/>
        <v>107.53424657534248</v>
      </c>
      <c r="F7" s="609">
        <v>63.91</v>
      </c>
    </row>
    <row r="8" spans="1:6" ht="21.75" customHeight="1" x14ac:dyDescent="0.25">
      <c r="A8" s="351" t="s">
        <v>322</v>
      </c>
      <c r="B8" s="9" t="s">
        <v>44</v>
      </c>
      <c r="C8" s="609">
        <v>69.900000000000006</v>
      </c>
      <c r="D8" s="609">
        <v>79.3</v>
      </c>
      <c r="E8" s="609">
        <f t="shared" si="0"/>
        <v>113.44778254649496</v>
      </c>
      <c r="F8" s="609">
        <v>65.98</v>
      </c>
    </row>
    <row r="9" spans="1:6" ht="21.75" customHeight="1" x14ac:dyDescent="0.25">
      <c r="A9" s="351" t="s">
        <v>71</v>
      </c>
      <c r="B9" s="9" t="s">
        <v>44</v>
      </c>
      <c r="C9" s="609">
        <v>93.6</v>
      </c>
      <c r="D9" s="609">
        <v>91</v>
      </c>
      <c r="E9" s="609">
        <f t="shared" si="0"/>
        <v>97.222222222222229</v>
      </c>
      <c r="F9" s="609">
        <v>88.78</v>
      </c>
    </row>
    <row r="10" spans="1:6" ht="21.75" customHeight="1" x14ac:dyDescent="0.25">
      <c r="A10" s="351" t="s">
        <v>464</v>
      </c>
      <c r="B10" s="9" t="s">
        <v>44</v>
      </c>
      <c r="C10" s="609">
        <v>72.900000000000006</v>
      </c>
      <c r="D10" s="609">
        <v>80.400000000000006</v>
      </c>
      <c r="E10" s="609">
        <f t="shared" si="0"/>
        <v>110.28806584362141</v>
      </c>
      <c r="F10" s="609">
        <v>72.47</v>
      </c>
    </row>
    <row r="11" spans="1:6" ht="21.75" customHeight="1" x14ac:dyDescent="0.25">
      <c r="A11" s="351" t="s">
        <v>72</v>
      </c>
      <c r="B11" s="9" t="s">
        <v>44</v>
      </c>
      <c r="C11" s="609">
        <v>71.599999999999994</v>
      </c>
      <c r="D11" s="609">
        <v>68.5</v>
      </c>
      <c r="E11" s="609">
        <f>D11/C11*100</f>
        <v>95.67039106145252</v>
      </c>
      <c r="F11" s="609">
        <v>74.38</v>
      </c>
    </row>
    <row r="12" spans="1:6" ht="21.75" customHeight="1" x14ac:dyDescent="0.25">
      <c r="A12" s="351" t="s">
        <v>73</v>
      </c>
      <c r="B12" s="9" t="s">
        <v>44</v>
      </c>
      <c r="C12" s="609">
        <v>39.4</v>
      </c>
      <c r="D12" s="609">
        <v>36.4</v>
      </c>
      <c r="E12" s="609">
        <f t="shared" si="0"/>
        <v>92.385786802030452</v>
      </c>
      <c r="F12" s="609">
        <v>36.33</v>
      </c>
    </row>
    <row r="13" spans="1:6" ht="21.75" customHeight="1" x14ac:dyDescent="0.25">
      <c r="A13" s="351" t="s">
        <v>478</v>
      </c>
      <c r="B13" s="9" t="s">
        <v>44</v>
      </c>
      <c r="C13" s="609">
        <v>41.8</v>
      </c>
      <c r="D13" s="609">
        <v>41.5</v>
      </c>
      <c r="E13" s="609">
        <f t="shared" si="0"/>
        <v>99.282296650717711</v>
      </c>
      <c r="F13" s="609">
        <v>39.299999999999997</v>
      </c>
    </row>
    <row r="14" spans="1:6" ht="21.75" customHeight="1" x14ac:dyDescent="0.25">
      <c r="A14" s="351" t="s">
        <v>74</v>
      </c>
      <c r="B14" s="9" t="s">
        <v>44</v>
      </c>
      <c r="C14" s="609">
        <v>40.799999999999997</v>
      </c>
      <c r="D14" s="609">
        <v>42</v>
      </c>
      <c r="E14" s="609">
        <f>D14/C14*100</f>
        <v>102.94117647058825</v>
      </c>
      <c r="F14" s="609">
        <v>45.92</v>
      </c>
    </row>
    <row r="15" spans="1:6" ht="21.75" customHeight="1" x14ac:dyDescent="0.25">
      <c r="A15" s="351" t="s">
        <v>465</v>
      </c>
      <c r="B15" s="9" t="s">
        <v>44</v>
      </c>
      <c r="C15" s="609">
        <v>310.89999999999998</v>
      </c>
      <c r="D15" s="609">
        <v>291.89999999999998</v>
      </c>
      <c r="E15" s="609">
        <f t="shared" si="0"/>
        <v>93.88871019620457</v>
      </c>
      <c r="F15" s="609">
        <v>344.6</v>
      </c>
    </row>
    <row r="16" spans="1:6" ht="21.75" customHeight="1" x14ac:dyDescent="0.25">
      <c r="A16" s="351" t="s">
        <v>466</v>
      </c>
      <c r="B16" s="9" t="s">
        <v>44</v>
      </c>
      <c r="C16" s="609">
        <v>242.9</v>
      </c>
      <c r="D16" s="609">
        <v>282.39999999999998</v>
      </c>
      <c r="E16" s="609">
        <f t="shared" si="0"/>
        <v>116.26183614656236</v>
      </c>
      <c r="F16" s="609">
        <v>298.57</v>
      </c>
    </row>
    <row r="17" spans="1:6" ht="21.75" customHeight="1" x14ac:dyDescent="0.25">
      <c r="A17" s="351" t="s">
        <v>467</v>
      </c>
      <c r="B17" s="9" t="s">
        <v>44</v>
      </c>
      <c r="C17" s="609">
        <v>110.3</v>
      </c>
      <c r="D17" s="609">
        <v>117.4</v>
      </c>
      <c r="E17" s="609">
        <f t="shared" si="0"/>
        <v>106.43699002719855</v>
      </c>
      <c r="F17" s="609">
        <v>124.62</v>
      </c>
    </row>
    <row r="18" spans="1:6" ht="21.75" customHeight="1" x14ac:dyDescent="0.25">
      <c r="A18" s="351" t="s">
        <v>468</v>
      </c>
      <c r="B18" s="9" t="s">
        <v>44</v>
      </c>
      <c r="C18" s="609">
        <v>150.69999999999999</v>
      </c>
      <c r="D18" s="609">
        <v>146.19999999999999</v>
      </c>
      <c r="E18" s="609">
        <f t="shared" si="0"/>
        <v>97.013934970139346</v>
      </c>
      <c r="F18" s="609">
        <v>151.29</v>
      </c>
    </row>
    <row r="19" spans="1:6" ht="21.75" customHeight="1" x14ac:dyDescent="0.25">
      <c r="A19" s="351" t="s">
        <v>469</v>
      </c>
      <c r="B19" s="9" t="s">
        <v>44</v>
      </c>
      <c r="C19" s="609">
        <v>114.5</v>
      </c>
      <c r="D19" s="609">
        <v>103.9</v>
      </c>
      <c r="E19" s="609">
        <f t="shared" si="0"/>
        <v>90.742358078602621</v>
      </c>
      <c r="F19" s="609">
        <v>124.75</v>
      </c>
    </row>
    <row r="20" spans="1:6" ht="21.75" customHeight="1" x14ac:dyDescent="0.25">
      <c r="A20" s="351" t="s">
        <v>470</v>
      </c>
      <c r="B20" s="9" t="s">
        <v>44</v>
      </c>
      <c r="C20" s="609">
        <v>103.3</v>
      </c>
      <c r="D20" s="609">
        <v>95.9</v>
      </c>
      <c r="E20" s="609">
        <f t="shared" si="0"/>
        <v>92.836398838334958</v>
      </c>
      <c r="F20" s="609">
        <v>106</v>
      </c>
    </row>
    <row r="21" spans="1:6" ht="21.75" customHeight="1" x14ac:dyDescent="0.25">
      <c r="A21" s="351" t="s">
        <v>75</v>
      </c>
      <c r="B21" s="9" t="s">
        <v>44</v>
      </c>
      <c r="C21" s="609">
        <v>319.2</v>
      </c>
      <c r="D21" s="609">
        <v>339</v>
      </c>
      <c r="E21" s="609">
        <f t="shared" si="0"/>
        <v>106.20300751879699</v>
      </c>
      <c r="F21" s="609">
        <v>369.69</v>
      </c>
    </row>
    <row r="22" spans="1:6" ht="21.75" customHeight="1" x14ac:dyDescent="0.25">
      <c r="A22" s="351" t="s">
        <v>76</v>
      </c>
      <c r="B22" s="9" t="s">
        <v>44</v>
      </c>
      <c r="C22" s="609">
        <v>275</v>
      </c>
      <c r="D22" s="609">
        <v>266.7</v>
      </c>
      <c r="E22" s="609">
        <f t="shared" si="0"/>
        <v>96.981818181818184</v>
      </c>
      <c r="F22" s="609">
        <v>299.8</v>
      </c>
    </row>
    <row r="23" spans="1:6" ht="21.75" customHeight="1" x14ac:dyDescent="0.25">
      <c r="A23" s="351" t="s">
        <v>77</v>
      </c>
      <c r="B23" s="9" t="s">
        <v>44</v>
      </c>
      <c r="C23" s="609">
        <v>206.5</v>
      </c>
      <c r="D23" s="609">
        <v>295</v>
      </c>
      <c r="E23" s="609">
        <f t="shared" si="0"/>
        <v>142.85714285714286</v>
      </c>
      <c r="F23" s="609">
        <v>311.91000000000003</v>
      </c>
    </row>
    <row r="24" spans="1:6" ht="21.75" customHeight="1" x14ac:dyDescent="0.25">
      <c r="A24" s="351" t="s">
        <v>78</v>
      </c>
      <c r="B24" s="9" t="s">
        <v>44</v>
      </c>
      <c r="C24" s="609">
        <v>257.8</v>
      </c>
      <c r="D24" s="609">
        <v>349.9</v>
      </c>
      <c r="E24" s="609">
        <f t="shared" si="0"/>
        <v>135.72536850271527</v>
      </c>
      <c r="F24" s="609">
        <v>417.18</v>
      </c>
    </row>
    <row r="25" spans="1:6" ht="21.75" customHeight="1" x14ac:dyDescent="0.25">
      <c r="A25" s="351" t="s">
        <v>471</v>
      </c>
      <c r="B25" s="9" t="s">
        <v>44</v>
      </c>
      <c r="C25" s="609">
        <v>140.69999999999999</v>
      </c>
      <c r="D25" s="609">
        <v>172.1</v>
      </c>
      <c r="E25" s="609">
        <f t="shared" si="0"/>
        <v>122.31698649609098</v>
      </c>
      <c r="F25" s="609">
        <v>178.4</v>
      </c>
    </row>
    <row r="26" spans="1:6" ht="21.75" customHeight="1" x14ac:dyDescent="0.25">
      <c r="A26" s="351" t="s">
        <v>79</v>
      </c>
      <c r="B26" s="9" t="s">
        <v>47</v>
      </c>
      <c r="C26" s="609">
        <v>68.3</v>
      </c>
      <c r="D26" s="609">
        <v>58</v>
      </c>
      <c r="E26" s="609">
        <f t="shared" si="0"/>
        <v>84.919472913616403</v>
      </c>
      <c r="F26" s="609">
        <v>55.59</v>
      </c>
    </row>
    <row r="27" spans="1:6" ht="21.75" customHeight="1" x14ac:dyDescent="0.25">
      <c r="A27" s="351" t="s">
        <v>472</v>
      </c>
      <c r="B27" s="9" t="s">
        <v>45</v>
      </c>
      <c r="C27" s="609">
        <v>61.2</v>
      </c>
      <c r="D27" s="609">
        <v>68.2</v>
      </c>
      <c r="E27" s="609">
        <f t="shared" si="0"/>
        <v>111.43790849673204</v>
      </c>
      <c r="F27" s="609">
        <v>64.349999999999994</v>
      </c>
    </row>
    <row r="28" spans="1:6" ht="21.75" customHeight="1" x14ac:dyDescent="0.25">
      <c r="A28" s="351" t="s">
        <v>80</v>
      </c>
      <c r="B28" s="9" t="s">
        <v>45</v>
      </c>
      <c r="C28" s="609">
        <v>83.4</v>
      </c>
      <c r="D28" s="609">
        <v>84.6</v>
      </c>
      <c r="E28" s="609">
        <f t="shared" si="0"/>
        <v>101.43884892086331</v>
      </c>
      <c r="F28" s="609">
        <v>113.38</v>
      </c>
    </row>
    <row r="29" spans="1:6" ht="21.75" customHeight="1" x14ac:dyDescent="0.25">
      <c r="A29" s="351" t="s">
        <v>81</v>
      </c>
      <c r="B29" s="9" t="s">
        <v>46</v>
      </c>
      <c r="C29" s="609">
        <v>278.8</v>
      </c>
      <c r="D29" s="609">
        <v>299.39999999999998</v>
      </c>
      <c r="E29" s="609">
        <f t="shared" si="0"/>
        <v>107.38880918220946</v>
      </c>
      <c r="F29" s="609">
        <v>306.23</v>
      </c>
    </row>
    <row r="30" spans="1:6" ht="21.75" customHeight="1" x14ac:dyDescent="0.25">
      <c r="A30" s="351" t="s">
        <v>82</v>
      </c>
      <c r="B30" s="9" t="s">
        <v>46</v>
      </c>
      <c r="C30" s="609">
        <v>348.3</v>
      </c>
      <c r="D30" s="609">
        <v>391.9</v>
      </c>
      <c r="E30" s="609">
        <f t="shared" si="0"/>
        <v>112.51794430089004</v>
      </c>
      <c r="F30" s="609">
        <v>471.88</v>
      </c>
    </row>
    <row r="31" spans="1:6" ht="21.75" customHeight="1" x14ac:dyDescent="0.25">
      <c r="A31" s="351" t="s">
        <v>83</v>
      </c>
      <c r="B31" s="9" t="s">
        <v>46</v>
      </c>
      <c r="C31" s="609">
        <v>401.3</v>
      </c>
      <c r="D31" s="609">
        <v>455.3</v>
      </c>
      <c r="E31" s="609">
        <f t="shared" si="0"/>
        <v>113.45626713182158</v>
      </c>
      <c r="F31" s="609">
        <v>511.48</v>
      </c>
    </row>
    <row r="32" spans="1:6" ht="21.75" customHeight="1" x14ac:dyDescent="0.25">
      <c r="A32" s="351" t="s">
        <v>84</v>
      </c>
      <c r="B32" s="9" t="s">
        <v>45</v>
      </c>
      <c r="C32" s="609">
        <v>98.1</v>
      </c>
      <c r="D32" s="609">
        <v>87.2</v>
      </c>
      <c r="E32" s="609">
        <f t="shared" si="0"/>
        <v>88.8888888888889</v>
      </c>
      <c r="F32" s="609">
        <v>79.72</v>
      </c>
    </row>
    <row r="33" spans="1:6" ht="21.75" customHeight="1" x14ac:dyDescent="0.25">
      <c r="A33" s="351" t="s">
        <v>85</v>
      </c>
      <c r="B33" s="9" t="s">
        <v>45</v>
      </c>
      <c r="C33" s="609">
        <v>118.8</v>
      </c>
      <c r="D33" s="609">
        <v>120.3</v>
      </c>
      <c r="E33" s="609">
        <f t="shared" si="0"/>
        <v>101.26262626262626</v>
      </c>
      <c r="F33" s="609">
        <v>111.2</v>
      </c>
    </row>
    <row r="34" spans="1:6" ht="21.75" customHeight="1" thickBot="1" x14ac:dyDescent="0.3">
      <c r="A34" s="213" t="s">
        <v>86</v>
      </c>
      <c r="B34" s="9" t="s">
        <v>45</v>
      </c>
      <c r="C34" s="609">
        <v>468.8</v>
      </c>
      <c r="D34" s="609">
        <v>607.5</v>
      </c>
      <c r="E34" s="609">
        <f t="shared" si="0"/>
        <v>129.58617747440272</v>
      </c>
      <c r="F34" s="609">
        <v>604.78</v>
      </c>
    </row>
    <row r="35" spans="1:6" ht="27" customHeight="1" thickBot="1" x14ac:dyDescent="0.25">
      <c r="A35" s="352" t="s">
        <v>43</v>
      </c>
      <c r="B35" s="353"/>
      <c r="C35" s="310"/>
      <c r="D35" s="374"/>
      <c r="E35" s="310"/>
      <c r="F35" s="310"/>
    </row>
    <row r="36" spans="1:6" s="17" customFormat="1" ht="21.75" customHeight="1" x14ac:dyDescent="0.25">
      <c r="A36" s="354" t="s">
        <v>87</v>
      </c>
      <c r="B36" s="355" t="s">
        <v>30</v>
      </c>
      <c r="C36" s="609">
        <v>700</v>
      </c>
      <c r="D36" s="609">
        <v>700</v>
      </c>
      <c r="E36" s="609">
        <f t="shared" ref="E36:E54" si="1">D36/C36*100</f>
        <v>100</v>
      </c>
      <c r="F36" s="609">
        <v>380</v>
      </c>
    </row>
    <row r="37" spans="1:6" s="17" customFormat="1" ht="21.75" customHeight="1" x14ac:dyDescent="0.25">
      <c r="A37" s="354" t="s">
        <v>88</v>
      </c>
      <c r="B37" s="355" t="s">
        <v>30</v>
      </c>
      <c r="C37" s="609">
        <v>694.4</v>
      </c>
      <c r="D37" s="609">
        <v>790.7</v>
      </c>
      <c r="E37" s="609">
        <f t="shared" si="1"/>
        <v>113.86808755760369</v>
      </c>
      <c r="F37" s="609">
        <v>487.5</v>
      </c>
    </row>
    <row r="38" spans="1:6" s="17" customFormat="1" ht="21.75" customHeight="1" x14ac:dyDescent="0.25">
      <c r="A38" s="354" t="s">
        <v>89</v>
      </c>
      <c r="B38" s="355" t="s">
        <v>30</v>
      </c>
      <c r="C38" s="609">
        <v>522.20000000000005</v>
      </c>
      <c r="D38" s="609">
        <v>566.70000000000005</v>
      </c>
      <c r="E38" s="609">
        <f t="shared" si="1"/>
        <v>108.52163921869015</v>
      </c>
      <c r="F38" s="609">
        <v>416.67</v>
      </c>
    </row>
    <row r="39" spans="1:6" s="17" customFormat="1" ht="16.5" x14ac:dyDescent="0.25">
      <c r="A39" s="354" t="s">
        <v>90</v>
      </c>
      <c r="B39" s="355" t="s">
        <v>30</v>
      </c>
      <c r="C39" s="609">
        <v>2000</v>
      </c>
      <c r="D39" s="609">
        <v>2250</v>
      </c>
      <c r="E39" s="609">
        <f t="shared" si="1"/>
        <v>112.5</v>
      </c>
      <c r="F39" s="609">
        <v>1500</v>
      </c>
    </row>
    <row r="40" spans="1:6" s="17" customFormat="1" ht="16.5" x14ac:dyDescent="0.25">
      <c r="A40" s="354" t="s">
        <v>91</v>
      </c>
      <c r="B40" s="355" t="s">
        <v>30</v>
      </c>
      <c r="C40" s="609">
        <v>2500</v>
      </c>
      <c r="D40" s="609">
        <v>2750</v>
      </c>
      <c r="E40" s="609">
        <f t="shared" si="1"/>
        <v>110.00000000000001</v>
      </c>
      <c r="F40" s="609">
        <v>2000</v>
      </c>
    </row>
    <row r="41" spans="1:6" s="17" customFormat="1" ht="33" x14ac:dyDescent="0.25">
      <c r="A41" s="354" t="s">
        <v>479</v>
      </c>
      <c r="B41" s="355" t="s">
        <v>30</v>
      </c>
      <c r="C41" s="609">
        <v>400</v>
      </c>
      <c r="D41" s="609">
        <v>400</v>
      </c>
      <c r="E41" s="609">
        <f t="shared" si="1"/>
        <v>100</v>
      </c>
      <c r="F41" s="609">
        <v>350</v>
      </c>
    </row>
    <row r="42" spans="1:6" s="17" customFormat="1" ht="33" x14ac:dyDescent="0.25">
      <c r="A42" s="354" t="s">
        <v>92</v>
      </c>
      <c r="B42" s="355" t="s">
        <v>30</v>
      </c>
      <c r="C42" s="609">
        <v>383.3</v>
      </c>
      <c r="D42" s="609">
        <v>383.33333333333331</v>
      </c>
      <c r="E42" s="609">
        <f t="shared" si="1"/>
        <v>100.00869640838333</v>
      </c>
      <c r="F42" s="609">
        <v>400</v>
      </c>
    </row>
    <row r="43" spans="1:6" s="17" customFormat="1" ht="16.5" x14ac:dyDescent="0.25">
      <c r="A43" s="354" t="s">
        <v>93</v>
      </c>
      <c r="B43" s="355" t="s">
        <v>30</v>
      </c>
      <c r="C43" s="609">
        <v>850</v>
      </c>
      <c r="D43" s="609">
        <v>900</v>
      </c>
      <c r="E43" s="609">
        <f t="shared" si="1"/>
        <v>105.88235294117648</v>
      </c>
      <c r="F43" s="609" t="s">
        <v>112</v>
      </c>
    </row>
    <row r="44" spans="1:6" s="17" customFormat="1" ht="33" x14ac:dyDescent="0.25">
      <c r="A44" s="354" t="s">
        <v>415</v>
      </c>
      <c r="B44" s="355" t="s">
        <v>30</v>
      </c>
      <c r="C44" s="609">
        <v>5233.3999999999996</v>
      </c>
      <c r="D44" s="609">
        <v>5233.3999999999996</v>
      </c>
      <c r="E44" s="609">
        <f t="shared" si="1"/>
        <v>100</v>
      </c>
      <c r="F44" s="609" t="s">
        <v>112</v>
      </c>
    </row>
    <row r="45" spans="1:6" s="17" customFormat="1" ht="33" customHeight="1" x14ac:dyDescent="0.25">
      <c r="A45" s="354" t="s">
        <v>416</v>
      </c>
      <c r="B45" s="355" t="s">
        <v>30</v>
      </c>
      <c r="C45" s="609">
        <v>6000</v>
      </c>
      <c r="D45" s="609">
        <v>6750</v>
      </c>
      <c r="E45" s="609">
        <f t="shared" si="1"/>
        <v>112.5</v>
      </c>
      <c r="F45" s="609">
        <v>3800</v>
      </c>
    </row>
    <row r="46" spans="1:6" s="17" customFormat="1" ht="18" customHeight="1" x14ac:dyDescent="0.25">
      <c r="A46" s="356" t="s">
        <v>94</v>
      </c>
      <c r="B46" s="355" t="s">
        <v>30</v>
      </c>
      <c r="C46" s="609">
        <v>200</v>
      </c>
      <c r="D46" s="609">
        <v>200</v>
      </c>
      <c r="E46" s="609">
        <f t="shared" si="1"/>
        <v>100</v>
      </c>
      <c r="F46" s="609">
        <v>88</v>
      </c>
    </row>
    <row r="47" spans="1:6" s="17" customFormat="1" ht="17.25" thickBot="1" x14ac:dyDescent="0.3">
      <c r="A47" s="357" t="s">
        <v>174</v>
      </c>
      <c r="B47" s="358" t="s">
        <v>30</v>
      </c>
      <c r="C47" s="609">
        <v>266.7</v>
      </c>
      <c r="D47" s="609">
        <v>266.7</v>
      </c>
      <c r="E47" s="609">
        <f t="shared" si="1"/>
        <v>100</v>
      </c>
      <c r="F47" s="609">
        <v>300</v>
      </c>
    </row>
    <row r="48" spans="1:6" ht="27" customHeight="1" thickBot="1" x14ac:dyDescent="0.25">
      <c r="A48" s="359" t="s">
        <v>69</v>
      </c>
      <c r="B48" s="353" t="s">
        <v>30</v>
      </c>
      <c r="C48" s="310">
        <v>359</v>
      </c>
      <c r="D48" s="375">
        <v>359</v>
      </c>
      <c r="E48" s="275">
        <f t="shared" si="1"/>
        <v>100</v>
      </c>
      <c r="F48" s="608">
        <v>359</v>
      </c>
    </row>
    <row r="49" spans="1:6" ht="53.25" customHeight="1" thickBot="1" x14ac:dyDescent="0.3">
      <c r="A49" s="360" t="s">
        <v>95</v>
      </c>
      <c r="B49" s="353" t="s">
        <v>30</v>
      </c>
      <c r="C49" s="310">
        <v>5.8</v>
      </c>
      <c r="D49" s="374">
        <v>5.8</v>
      </c>
      <c r="E49" s="376">
        <f t="shared" si="1"/>
        <v>100</v>
      </c>
      <c r="F49" s="310">
        <v>5.8</v>
      </c>
    </row>
    <row r="50" spans="1:6" ht="56.25" customHeight="1" thickBot="1" x14ac:dyDescent="0.25">
      <c r="A50" s="361" t="s">
        <v>96</v>
      </c>
      <c r="B50" s="353" t="s">
        <v>30</v>
      </c>
      <c r="C50" s="310">
        <v>7.6</v>
      </c>
      <c r="D50" s="374">
        <v>7.6</v>
      </c>
      <c r="E50" s="376">
        <f t="shared" si="1"/>
        <v>100</v>
      </c>
      <c r="F50" s="310">
        <v>7.6</v>
      </c>
    </row>
    <row r="51" spans="1:6" ht="24.75" customHeight="1" thickBot="1" x14ac:dyDescent="0.25">
      <c r="A51" s="361" t="s">
        <v>97</v>
      </c>
      <c r="B51" s="353" t="s">
        <v>30</v>
      </c>
      <c r="C51" s="310">
        <v>85.9</v>
      </c>
      <c r="D51" s="374">
        <v>90.2</v>
      </c>
      <c r="E51" s="376">
        <f t="shared" si="1"/>
        <v>105.0058207217695</v>
      </c>
      <c r="F51" s="310">
        <v>90.2</v>
      </c>
    </row>
    <row r="52" spans="1:6" ht="36.75" customHeight="1" thickBot="1" x14ac:dyDescent="0.3">
      <c r="A52" s="362" t="s">
        <v>98</v>
      </c>
      <c r="B52" s="353" t="s">
        <v>30</v>
      </c>
      <c r="C52" s="310">
        <v>2050</v>
      </c>
      <c r="D52" s="377">
        <v>2180</v>
      </c>
      <c r="E52" s="376">
        <f t="shared" si="1"/>
        <v>106.34146341463415</v>
      </c>
      <c r="F52" s="310" t="s">
        <v>112</v>
      </c>
    </row>
    <row r="53" spans="1:6" ht="35.25" customHeight="1" thickBot="1" x14ac:dyDescent="0.25">
      <c r="A53" s="361" t="s">
        <v>99</v>
      </c>
      <c r="B53" s="353" t="s">
        <v>30</v>
      </c>
      <c r="C53" s="310">
        <v>1500</v>
      </c>
      <c r="D53" s="374">
        <v>1996.7</v>
      </c>
      <c r="E53" s="376">
        <f t="shared" si="1"/>
        <v>133.11333333333332</v>
      </c>
      <c r="F53" s="378" t="s">
        <v>112</v>
      </c>
    </row>
    <row r="54" spans="1:6" ht="50.25" customHeight="1" thickBot="1" x14ac:dyDescent="0.25">
      <c r="A54" s="361" t="s">
        <v>147</v>
      </c>
      <c r="B54" s="353" t="s">
        <v>30</v>
      </c>
      <c r="C54" s="343">
        <v>136.4</v>
      </c>
      <c r="D54" s="343">
        <v>163.6</v>
      </c>
      <c r="E54" s="376">
        <f t="shared" si="1"/>
        <v>119.94134897360702</v>
      </c>
      <c r="F54" s="312">
        <v>83.3</v>
      </c>
    </row>
    <row r="55" spans="1:6" ht="23.25" hidden="1" customHeight="1" thickBot="1" x14ac:dyDescent="0.25">
      <c r="A55" s="839" t="s">
        <v>156</v>
      </c>
      <c r="B55" s="616" t="s">
        <v>114</v>
      </c>
      <c r="C55" s="615">
        <v>5500</v>
      </c>
      <c r="D55" s="617">
        <v>9825</v>
      </c>
      <c r="E55" s="614">
        <f>D55/C55*100</f>
        <v>178.63636363636363</v>
      </c>
      <c r="F55" s="281" t="s">
        <v>112</v>
      </c>
    </row>
    <row r="56" spans="1:6" ht="21.75" hidden="1" customHeight="1" thickBot="1" x14ac:dyDescent="0.25">
      <c r="A56" s="840"/>
      <c r="B56" s="616" t="s">
        <v>115</v>
      </c>
      <c r="C56" s="615">
        <v>28000</v>
      </c>
      <c r="D56" s="617">
        <v>28000</v>
      </c>
      <c r="E56" s="614">
        <f>D56/C56*100</f>
        <v>100</v>
      </c>
      <c r="F56" s="281" t="s">
        <v>112</v>
      </c>
    </row>
    <row r="57" spans="1:6" ht="23.25" hidden="1" customHeight="1" thickBot="1" x14ac:dyDescent="0.25">
      <c r="A57" s="839" t="s">
        <v>157</v>
      </c>
      <c r="B57" s="616" t="s">
        <v>114</v>
      </c>
      <c r="C57" s="615">
        <v>6090</v>
      </c>
      <c r="D57" s="617">
        <v>9440</v>
      </c>
      <c r="E57" s="614">
        <f>D57/C57*100</f>
        <v>155.00821018062399</v>
      </c>
      <c r="F57" s="281" t="s">
        <v>112</v>
      </c>
    </row>
    <row r="58" spans="1:6" ht="21.75" hidden="1" customHeight="1" thickBot="1" x14ac:dyDescent="0.25">
      <c r="A58" s="840"/>
      <c r="B58" s="616" t="s">
        <v>115</v>
      </c>
      <c r="C58" s="615">
        <v>75050</v>
      </c>
      <c r="D58" s="617">
        <v>50000</v>
      </c>
      <c r="E58" s="614">
        <f>D58/C58*100</f>
        <v>66.622251832111928</v>
      </c>
      <c r="F58" s="281" t="s">
        <v>112</v>
      </c>
    </row>
    <row r="59" spans="1:6" ht="39.75" customHeight="1" thickBot="1" x14ac:dyDescent="0.25">
      <c r="A59" s="363" t="s">
        <v>301</v>
      </c>
      <c r="B59" s="364"/>
      <c r="C59" s="310"/>
      <c r="D59" s="374"/>
      <c r="E59" s="377"/>
      <c r="F59" s="310"/>
    </row>
    <row r="60" spans="1:6" ht="33" x14ac:dyDescent="0.2">
      <c r="A60" s="365" t="s">
        <v>455</v>
      </c>
      <c r="B60" s="366" t="s">
        <v>52</v>
      </c>
      <c r="C60" s="344">
        <v>50.87</v>
      </c>
      <c r="D60" s="379">
        <v>52.09</v>
      </c>
      <c r="E60" s="1">
        <f>D60/C60*100</f>
        <v>102.39827010025557</v>
      </c>
      <c r="F60" s="316">
        <v>76.61</v>
      </c>
    </row>
    <row r="61" spans="1:6" ht="24" customHeight="1" x14ac:dyDescent="0.2">
      <c r="A61" s="342" t="s">
        <v>302</v>
      </c>
      <c r="B61" s="366" t="s">
        <v>53</v>
      </c>
      <c r="C61" s="345">
        <v>1.28</v>
      </c>
      <c r="D61" s="380">
        <v>1.33</v>
      </c>
      <c r="E61" s="1">
        <f>D61/C61*100</f>
        <v>103.90625</v>
      </c>
      <c r="F61" s="316">
        <v>1.33</v>
      </c>
    </row>
    <row r="62" spans="1:6" ht="24" customHeight="1" x14ac:dyDescent="0.2">
      <c r="A62" s="342" t="s">
        <v>100</v>
      </c>
      <c r="B62" s="366" t="s">
        <v>148</v>
      </c>
      <c r="C62" s="316">
        <v>1015</v>
      </c>
      <c r="D62" s="379">
        <v>1049.8800000000001</v>
      </c>
      <c r="E62" s="1">
        <f>D62/C62*100</f>
        <v>103.43645320197045</v>
      </c>
      <c r="F62" s="316">
        <v>1136.5999999999999</v>
      </c>
    </row>
    <row r="63" spans="1:6" ht="24" customHeight="1" x14ac:dyDescent="0.2">
      <c r="A63" s="342" t="s">
        <v>101</v>
      </c>
      <c r="B63" s="366" t="s">
        <v>149</v>
      </c>
      <c r="C63" s="316">
        <v>60.89</v>
      </c>
      <c r="D63" s="379">
        <v>62.98</v>
      </c>
      <c r="E63" s="1">
        <f>D63/C63*100</f>
        <v>103.43241911643948</v>
      </c>
      <c r="F63" s="316">
        <v>70.53</v>
      </c>
    </row>
    <row r="64" spans="1:6" ht="24" customHeight="1" thickBot="1" x14ac:dyDescent="0.25">
      <c r="A64" s="342" t="s">
        <v>102</v>
      </c>
      <c r="B64" s="366" t="s">
        <v>149</v>
      </c>
      <c r="C64" s="319">
        <v>45.91</v>
      </c>
      <c r="D64" s="379">
        <v>45.65</v>
      </c>
      <c r="E64" s="1">
        <f>D64/C64*100</f>
        <v>99.433674580701378</v>
      </c>
      <c r="F64" s="316">
        <v>37.049999999999997</v>
      </c>
    </row>
    <row r="65" spans="1:6" ht="41.25" customHeight="1" thickBot="1" x14ac:dyDescent="0.35">
      <c r="A65" s="367" t="s">
        <v>118</v>
      </c>
      <c r="B65" s="364" t="s">
        <v>30</v>
      </c>
      <c r="C65" s="310" t="s">
        <v>456</v>
      </c>
      <c r="D65" s="374" t="s">
        <v>456</v>
      </c>
      <c r="E65" s="310">
        <v>100</v>
      </c>
      <c r="F65" s="310">
        <v>20</v>
      </c>
    </row>
    <row r="66" spans="1:6" ht="18.75" x14ac:dyDescent="0.3">
      <c r="A66" s="368" t="s">
        <v>457</v>
      </c>
      <c r="B66" s="369"/>
      <c r="C66" s="348"/>
      <c r="D66" s="348"/>
      <c r="E66" s="381"/>
      <c r="F66" s="369"/>
    </row>
    <row r="67" spans="1:6" ht="16.5" x14ac:dyDescent="0.25">
      <c r="A67" s="370" t="s">
        <v>458</v>
      </c>
      <c r="B67" s="318" t="s">
        <v>30</v>
      </c>
      <c r="C67" s="346">
        <v>32197.46</v>
      </c>
      <c r="D67" s="346">
        <v>32847.050000000003</v>
      </c>
      <c r="E67" s="609">
        <f>D67/C67*100</f>
        <v>102.01751939438701</v>
      </c>
      <c r="F67" s="609">
        <v>25732.5</v>
      </c>
    </row>
    <row r="68" spans="1:6" ht="33" x14ac:dyDescent="0.2">
      <c r="A68" s="365" t="s">
        <v>103</v>
      </c>
      <c r="B68" s="318" t="s">
        <v>30</v>
      </c>
      <c r="C68" s="346">
        <v>2231.46</v>
      </c>
      <c r="D68" s="346">
        <v>2323.9</v>
      </c>
      <c r="E68" s="609">
        <f>D68/C68*100</f>
        <v>104.14257929785879</v>
      </c>
      <c r="F68" s="609">
        <v>1075.4000000000001</v>
      </c>
    </row>
    <row r="69" spans="1:6" ht="33" x14ac:dyDescent="0.25">
      <c r="A69" s="356" t="s">
        <v>104</v>
      </c>
      <c r="B69" s="318" t="s">
        <v>29</v>
      </c>
      <c r="C69" s="346">
        <f>C68/C67*100</f>
        <v>6.9305466952983243</v>
      </c>
      <c r="D69" s="346">
        <f>D68/D67*100</f>
        <v>7.074912358948521</v>
      </c>
      <c r="E69" s="609">
        <f>D69/C69*100</f>
        <v>102.0830342828241</v>
      </c>
      <c r="F69" s="346">
        <f>F68/F67*100</f>
        <v>4.1791508792383176</v>
      </c>
    </row>
    <row r="70" spans="1:6" ht="34.5" customHeight="1" thickBot="1" x14ac:dyDescent="0.3">
      <c r="A70" s="357" t="s">
        <v>170</v>
      </c>
      <c r="B70" s="317" t="s">
        <v>30</v>
      </c>
      <c r="C70" s="607">
        <v>2900</v>
      </c>
      <c r="D70" s="607">
        <v>3045</v>
      </c>
      <c r="E70" s="610">
        <f>D70/C70*100</f>
        <v>105</v>
      </c>
      <c r="F70" s="382" t="s">
        <v>319</v>
      </c>
    </row>
    <row r="71" spans="1:6" ht="24" customHeight="1" x14ac:dyDescent="0.2">
      <c r="A71" s="728" t="s">
        <v>421</v>
      </c>
      <c r="B71" s="728"/>
      <c r="C71" s="728"/>
      <c r="D71" s="728"/>
      <c r="E71" s="728"/>
      <c r="F71" s="728"/>
    </row>
    <row r="72" spans="1:6" ht="26.25" customHeight="1" x14ac:dyDescent="0.25"/>
    <row r="73" spans="1:6" ht="12.75" x14ac:dyDescent="0.2">
      <c r="D73" s="2"/>
      <c r="E73" s="2"/>
      <c r="F73" s="2"/>
    </row>
    <row r="74" spans="1:6" ht="15.75" customHeight="1" x14ac:dyDescent="0.2">
      <c r="A74" s="211"/>
      <c r="B74" s="212"/>
      <c r="C74" s="212"/>
      <c r="D74" s="212"/>
      <c r="E74" s="212"/>
      <c r="F74" s="212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цены на металл</vt:lpstr>
      <vt:lpstr>цены на металл 2</vt:lpstr>
      <vt:lpstr>дин. цен</vt:lpstr>
      <vt:lpstr>индекс потр цен 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'социнфрастр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2015-01-30T13:03:37Z</cp:lastPrinted>
  <dcterms:created xsi:type="dcterms:W3CDTF">1996-09-27T09:22:49Z</dcterms:created>
  <dcterms:modified xsi:type="dcterms:W3CDTF">2015-02-18T01:41:18Z</dcterms:modified>
</cp:coreProperties>
</file>