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5 год\на сайт\"/>
    </mc:Choice>
  </mc:AlternateContent>
  <bookViews>
    <workbookView xWindow="0" yWindow="0" windowWidth="28800" windowHeight="118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оцинфрастр" sheetId="263" r:id="rId5"/>
    <sheet name="цены на металл" sheetId="95" r:id="rId6"/>
    <sheet name="цены на металл 2" sheetId="96" r:id="rId7"/>
    <sheet name="дин. цен" sheetId="255" r:id="rId8"/>
    <sheet name="индекс потр цен" sheetId="259" r:id="rId9"/>
    <sheet name="Средние цены " sheetId="264" r:id="rId10"/>
  </sheets>
  <externalReferences>
    <externalReference r:id="rId11"/>
    <externalReference r:id="rId12"/>
  </externalReferences>
  <definedNames>
    <definedName name="_xlnm.Print_Titles" localSheetId="7">'дин. цен'!$3:$4</definedName>
    <definedName name="_xlnm.Print_Titles" localSheetId="4">социнфрастр!$3:$4</definedName>
    <definedName name="_xlnm.Print_Area" localSheetId="1">демогр!$A$1:$H$59</definedName>
    <definedName name="_xlnm.Print_Area" localSheetId="7">'дин. цен'!$A$1:$F$102</definedName>
    <definedName name="_xlnm.Print_Area" localSheetId="3">занятость!$A$1:$H$51</definedName>
    <definedName name="_xlnm.Print_Area" localSheetId="8">'индекс потр цен'!$A$1:$O$108</definedName>
    <definedName name="_xlnm.Print_Area" localSheetId="4">социнфрастр!$A$1:$E$124</definedName>
    <definedName name="_xlnm.Print_Area" localSheetId="9">'Средние цены '!$A$1:$V$48</definedName>
    <definedName name="_xlnm.Print_Area" localSheetId="2">'труд рес '!$A$1:$H$60</definedName>
    <definedName name="_xlnm.Print_Area" localSheetId="5">'цены на металл'!$A$1:$O$97</definedName>
    <definedName name="_xlnm.Print_Area" localSheetId="6">'цены на металл 2'!$A$1:$O$76</definedName>
  </definedNames>
  <calcPr calcId="152511"/>
</workbook>
</file>

<file path=xl/calcChain.xml><?xml version="1.0" encoding="utf-8"?>
<calcChain xmlns="http://schemas.openxmlformats.org/spreadsheetml/2006/main">
  <c r="F22" i="149" l="1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8" i="261"/>
  <c r="G9" i="261"/>
  <c r="G10" i="261"/>
  <c r="G11" i="261"/>
  <c r="G12" i="261"/>
  <c r="G13" i="261"/>
  <c r="G14" i="261"/>
  <c r="G15" i="261"/>
  <c r="G16" i="261"/>
  <c r="G17" i="261"/>
  <c r="G18" i="261"/>
  <c r="G19" i="261"/>
  <c r="G20" i="261"/>
  <c r="G6" i="261"/>
  <c r="H32" i="261" l="1"/>
  <c r="H34" i="261"/>
  <c r="H35" i="261"/>
  <c r="H36" i="261"/>
  <c r="H37" i="261"/>
  <c r="H38" i="261"/>
  <c r="H39" i="261"/>
  <c r="H40" i="261"/>
  <c r="H31" i="261"/>
  <c r="G32" i="261"/>
  <c r="G34" i="261"/>
  <c r="G35" i="261"/>
  <c r="G36" i="261"/>
  <c r="G37" i="261"/>
  <c r="G38" i="261"/>
  <c r="G39" i="261"/>
  <c r="G40" i="261"/>
  <c r="G31" i="261"/>
  <c r="F25" i="149" l="1"/>
  <c r="F24" i="149"/>
  <c r="F21" i="149"/>
  <c r="E61" i="255" l="1"/>
  <c r="E62" i="255"/>
  <c r="E63" i="255"/>
  <c r="E64" i="255"/>
  <c r="E37" i="255" l="1"/>
  <c r="E38" i="255"/>
  <c r="E39" i="255"/>
  <c r="E40" i="255"/>
  <c r="E41" i="255"/>
  <c r="E42" i="255"/>
  <c r="E43" i="255"/>
  <c r="E44" i="255"/>
  <c r="E45" i="255"/>
  <c r="E46" i="255"/>
  <c r="E47" i="255"/>
  <c r="E50" i="255"/>
  <c r="E51" i="255"/>
  <c r="E52" i="255"/>
  <c r="E53" i="255"/>
  <c r="E29" i="255" l="1"/>
  <c r="E30" i="255"/>
  <c r="E31" i="255"/>
  <c r="E32" i="255"/>
  <c r="E33" i="255"/>
  <c r="E34" i="255"/>
  <c r="E7" i="255"/>
  <c r="E8" i="255"/>
  <c r="E9" i="255"/>
  <c r="E10" i="255"/>
  <c r="E11" i="255"/>
  <c r="E12" i="255"/>
  <c r="E13" i="255"/>
  <c r="E14" i="255"/>
  <c r="E15" i="255"/>
  <c r="E16" i="255"/>
  <c r="E17" i="255"/>
  <c r="E18" i="255"/>
  <c r="E19" i="255"/>
  <c r="E20" i="255"/>
  <c r="E21" i="255"/>
  <c r="E22" i="255"/>
  <c r="E23" i="255"/>
  <c r="E24" i="255"/>
  <c r="E25" i="255"/>
  <c r="E26" i="255"/>
  <c r="E27" i="255"/>
  <c r="E28" i="255"/>
  <c r="L17" i="95" l="1"/>
  <c r="J17" i="95"/>
  <c r="H17" i="95"/>
  <c r="F17" i="95"/>
  <c r="D17" i="95"/>
  <c r="H48" i="261" l="1"/>
  <c r="G48" i="261"/>
  <c r="F8" i="23"/>
  <c r="D107" i="263" l="1"/>
  <c r="C107" i="263"/>
  <c r="D104" i="263"/>
  <c r="C104" i="263"/>
  <c r="D90" i="263"/>
  <c r="C90" i="263"/>
  <c r="D89" i="263"/>
  <c r="C89" i="263"/>
  <c r="D86" i="263"/>
  <c r="C86" i="263"/>
  <c r="D62" i="263"/>
  <c r="C62" i="263"/>
  <c r="D55" i="263"/>
  <c r="C55" i="263"/>
  <c r="D51" i="263"/>
  <c r="C51" i="263"/>
  <c r="D47" i="263"/>
  <c r="C47" i="263"/>
  <c r="D44" i="263"/>
  <c r="D43" i="263" s="1"/>
  <c r="C44" i="263"/>
  <c r="E43" i="263"/>
  <c r="C43" i="263"/>
  <c r="D39" i="263"/>
  <c r="C39" i="263"/>
  <c r="D33" i="263"/>
  <c r="C33" i="263"/>
  <c r="D27" i="263"/>
  <c r="C27" i="263"/>
  <c r="C7" i="263" s="1"/>
  <c r="C5" i="263" s="1"/>
  <c r="E7" i="263"/>
  <c r="D7" i="263"/>
  <c r="D5" i="263" s="1"/>
  <c r="E5" i="263"/>
  <c r="E40" i="261" l="1"/>
  <c r="F31" i="261"/>
  <c r="D31" i="261"/>
  <c r="D40" i="261" s="1"/>
  <c r="H6" i="261"/>
  <c r="F40" i="261" l="1"/>
  <c r="E70" i="255" l="1"/>
  <c r="C69" i="255"/>
  <c r="D69" i="255"/>
  <c r="F20" i="149" l="1"/>
  <c r="F13" i="149" l="1"/>
  <c r="F5" i="23" l="1"/>
  <c r="F5" i="149"/>
  <c r="AV30" i="26"/>
  <c r="N17" i="95"/>
  <c r="E69" i="255"/>
  <c r="E22" i="149"/>
  <c r="F69" i="255"/>
  <c r="E68" i="255"/>
  <c r="E67" i="255"/>
  <c r="E60" i="255"/>
  <c r="E58" i="255"/>
  <c r="E57" i="255"/>
  <c r="E56" i="255"/>
  <c r="E55" i="255"/>
  <c r="E49" i="255"/>
  <c r="E48" i="255"/>
  <c r="E36" i="255"/>
  <c r="E6" i="255"/>
  <c r="AW30" i="26"/>
  <c r="C13" i="149"/>
  <c r="E13" i="149"/>
  <c r="G13" i="149"/>
  <c r="D13" i="149"/>
  <c r="I17" i="95"/>
  <c r="F6" i="23"/>
  <c r="F7" i="23"/>
  <c r="F9" i="23"/>
  <c r="F9" i="149"/>
  <c r="F11" i="149"/>
  <c r="G22" i="149"/>
  <c r="AU30" i="26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F13" i="23"/>
  <c r="F12" i="23"/>
  <c r="F11" i="23"/>
  <c r="D22" i="149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<sst xmlns="http://schemas.openxmlformats.org/spreadsheetml/2006/main" count="953" uniqueCount="566">
  <si>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</si>
  <si>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</si>
  <si>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</si>
  <si>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</si>
  <si>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</si>
  <si>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</si>
  <si>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</si>
  <si>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</si>
  <si>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</si>
  <si>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</si>
  <si>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</si>
  <si>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</si>
  <si>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</si>
  <si>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</si>
  <si>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</si>
  <si>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</si>
  <si>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</si>
  <si>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</si>
  <si>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</si>
  <si>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</si>
  <si>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</si>
  <si>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Аи - 80</t>
  </si>
  <si>
    <t>ДТ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</si>
  <si>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</si>
  <si>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</si>
  <si>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</si>
  <si>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</si>
  <si>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</si>
  <si>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</si>
  <si>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</si>
  <si>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</si>
  <si>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</si>
  <si>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</si>
  <si>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</si>
  <si>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</si>
  <si>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</si>
  <si>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</si>
  <si>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</si>
  <si>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</si>
  <si>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</si>
  <si>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</si>
  <si>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</si>
  <si>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</si>
  <si>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</si>
  <si>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</si>
  <si>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</si>
  <si>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</si>
  <si>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</si>
  <si>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</si>
  <si>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</si>
  <si>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</si>
  <si>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</si>
  <si>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</si>
  <si>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</si>
  <si>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</si>
  <si>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</si>
  <si>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</si>
  <si>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</si>
  <si>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</si>
  <si>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</si>
  <si>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</si>
  <si>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</si>
  <si>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</si>
  <si>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</si>
  <si>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</si>
  <si>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</si>
  <si>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</si>
  <si>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</si>
  <si>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</si>
  <si>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</si>
  <si>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</si>
  <si>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</si>
  <si>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</si>
  <si>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</si>
  <si>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</si>
  <si>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</si>
  <si>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</si>
  <si>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</si>
  <si>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</si>
  <si>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</si>
  <si>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</si>
  <si>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</si>
  <si>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</si>
  <si>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</si>
  <si>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</si>
  <si>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</si>
  <si>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</si>
  <si>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</si>
  <si>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</si>
  <si>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</si>
  <si>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</si>
  <si>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</si>
  <si>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</si>
  <si>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</si>
  <si>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</si>
  <si>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</si>
  <si>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</si>
  <si>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</si>
  <si>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</si>
  <si>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</si>
  <si>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>12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</si>
  <si>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</si>
  <si>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</si>
  <si>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</si>
  <si>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</si>
  <si>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</si>
  <si>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</si>
  <si>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</si>
  <si>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</si>
  <si>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</si>
  <si>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</si>
  <si>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</si>
  <si>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</si>
  <si>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</si>
  <si>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</si>
  <si>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</si>
  <si>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</si>
  <si>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</si>
  <si>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</si>
  <si>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</si>
  <si>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</si>
  <si>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</si>
  <si>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</si>
  <si>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</si>
  <si>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</si>
  <si>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</si>
  <si>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</si>
  <si>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</si>
  <si>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</si>
  <si>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</si>
  <si>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</si>
  <si>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</si>
  <si>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</si>
  <si>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</si>
  <si>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</si>
  <si>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</si>
  <si>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</si>
  <si>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</si>
  <si>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</si>
  <si>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</si>
  <si>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</si>
  <si>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</si>
  <si>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</si>
  <si>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</si>
  <si>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</si>
  <si>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</si>
  <si>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</si>
  <si>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</si>
  <si>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</si>
  <si>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</si>
  <si>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</si>
  <si>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</si>
  <si>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</si>
  <si>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</si>
  <si>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</si>
  <si>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</si>
  <si>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</si>
  <si>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</si>
  <si>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</si>
  <si>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</si>
  <si>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</si>
  <si>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</si>
  <si>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</si>
  <si>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</si>
  <si>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</si>
  <si>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</si>
  <si>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</si>
  <si>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</si>
  <si>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</si>
  <si>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</si>
  <si>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</si>
  <si>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</si>
  <si>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</si>
  <si>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</si>
  <si>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</si>
  <si>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</si>
  <si>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</si>
  <si>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</si>
  <si>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</si>
  <si>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</si>
  <si>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</si>
  <si>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</si>
  <si>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</si>
  <si>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</si>
  <si>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</si>
  <si>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</si>
  <si>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</si>
  <si>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</si>
  <si>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</si>
  <si>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</si>
  <si>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</si>
  <si>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</si>
  <si>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</si>
  <si>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</si>
  <si>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</si>
  <si>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</si>
  <si>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</si>
  <si>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</si>
  <si>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</si>
  <si>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</si>
  <si>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</si>
  <si>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</si>
  <si>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</si>
  <si>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</si>
  <si>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</si>
  <si>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</si>
  <si>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</si>
  <si>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</si>
  <si>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</si>
  <si>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</si>
  <si>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</si>
  <si>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</si>
  <si>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</si>
  <si>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</si>
  <si>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</si>
  <si>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</si>
  <si>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</si>
  <si>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</si>
  <si>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</si>
  <si>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</si>
  <si>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</si>
  <si>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</si>
  <si>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</si>
  <si>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</si>
  <si>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</si>
  <si>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</si>
  <si>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</si>
  <si>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</si>
  <si>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</si>
  <si>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</si>
  <si>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</si>
  <si>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</si>
  <si>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</si>
  <si>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</si>
  <si>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</si>
  <si>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</si>
  <si>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</si>
  <si>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</si>
  <si>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</si>
  <si>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</si>
  <si>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</si>
  <si>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</si>
  <si>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</si>
  <si>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</si>
  <si>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</si>
  <si>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</si>
  <si>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</si>
  <si>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</si>
  <si>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</si>
  <si>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</si>
  <si>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</si>
  <si>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</si>
  <si>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</si>
  <si>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</si>
  <si>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</si>
  <si>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</si>
  <si>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</si>
  <si>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</si>
  <si>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</si>
  <si>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</si>
  <si>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</si>
  <si>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</si>
  <si>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</si>
  <si>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</si>
  <si>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</si>
  <si>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</si>
  <si>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</si>
  <si>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</si>
  <si>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Социальная защита</t>
  </si>
  <si>
    <t xml:space="preserve"> Ед.
изм.</t>
  </si>
  <si>
    <t xml:space="preserve">1) Данные Красноярскстата </t>
  </si>
  <si>
    <t>Таймырский Долгано-Ненецкий муниципальный район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</si>
  <si>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</si>
  <si>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</si>
  <si>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</si>
  <si>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</si>
  <si>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</si>
  <si>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</si>
  <si>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</si>
  <si>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</si>
  <si>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</si>
  <si>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</si>
  <si>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</si>
  <si>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</si>
  <si>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</si>
  <si>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</si>
  <si>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</si>
  <si>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</si>
  <si>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</si>
  <si>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</si>
  <si>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</si>
  <si>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</si>
  <si>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</si>
  <si>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</si>
  <si>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</si>
  <si>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</si>
  <si>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</si>
  <si>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</si>
  <si>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</si>
  <si>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</si>
  <si>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</si>
  <si>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</si>
  <si>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</si>
  <si>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</si>
  <si>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</si>
  <si>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</si>
  <si>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</si>
  <si>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</si>
  <si>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</si>
  <si>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</si>
  <si>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</si>
  <si>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</si>
  <si>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</si>
  <si>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</si>
  <si>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</si>
  <si>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</si>
  <si>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</si>
  <si>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</si>
  <si>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</si>
  <si>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</si>
  <si>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</si>
  <si>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</si>
  <si>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</si>
  <si>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январь-декабрь 2014</t>
  </si>
  <si>
    <t>декабрь 2014</t>
  </si>
  <si>
    <t>вакансий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</si>
  <si>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</si>
  <si>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</si>
  <si>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</si>
  <si>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</si>
  <si>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</si>
  <si>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</si>
  <si>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</si>
  <si>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</si>
  <si>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</si>
  <si>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</si>
  <si>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</si>
  <si>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</si>
  <si>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</si>
  <si>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</si>
  <si>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</si>
  <si>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</si>
  <si>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r>
      <t>на 01.01.15г.</t>
    </r>
    <r>
      <rPr>
        <b/>
        <vertAlign val="superscript"/>
        <sz val="12"/>
        <color indexed="8"/>
        <rFont val="Times New Roman Cyr"/>
        <charset val="204"/>
      </rPr>
      <t>3)</t>
    </r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</si>
  <si>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</si>
  <si>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</si>
  <si>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на 01.01.15г.</t>
    </r>
    <r>
      <rPr>
        <b/>
        <vertAlign val="superscript"/>
        <sz val="12"/>
        <rFont val="Times New Roman Cyr"/>
        <charset val="204"/>
      </rPr>
      <t>5)</t>
    </r>
  </si>
  <si>
    <t>4) По данным ЗАГС</t>
  </si>
  <si>
    <t>5) Данные Красноярскстата</t>
  </si>
  <si>
    <t>1 кв. 2015</t>
  </si>
  <si>
    <t>58,23 / 62,76</t>
  </si>
  <si>
    <t>63,43 / 67,97</t>
  </si>
  <si>
    <t>58,96 / 60,43</t>
  </si>
  <si>
    <t>64,15 / 65,56</t>
  </si>
  <si>
    <t>на 01.07.15г.</t>
  </si>
  <si>
    <t>Отклонение 01.07.15г./ 01.07.14г, +, -</t>
  </si>
  <si>
    <t>на 01.07.14г.</t>
  </si>
  <si>
    <t>55,68 / 59,04</t>
  </si>
  <si>
    <t>55,95 / 57,80</t>
  </si>
  <si>
    <t>53,94 / 59,37</t>
  </si>
  <si>
    <t>55,12 / 57,96</t>
  </si>
  <si>
    <t>55,54 / 56,76</t>
  </si>
  <si>
    <t>51,35 / 54,66</t>
  </si>
  <si>
    <t>51,96 / 53,62</t>
  </si>
  <si>
    <t>48,17 / 53,30</t>
  </si>
  <si>
    <t>49,04 / 51,84</t>
  </si>
  <si>
    <t>49,58 / 51,04</t>
  </si>
  <si>
    <t>30 / 32</t>
  </si>
  <si>
    <t>35 / 37</t>
  </si>
  <si>
    <t>53,82 / 54,76</t>
  </si>
  <si>
    <t>60,40 / 61,47</t>
  </si>
  <si>
    <t>52,88 / 57,17</t>
  </si>
  <si>
    <t>59,22 / 63,84</t>
  </si>
  <si>
    <t>2 кв. 2015</t>
  </si>
  <si>
    <r>
      <t>177 740</t>
    </r>
    <r>
      <rPr>
        <vertAlign val="superscript"/>
        <sz val="13"/>
        <rFont val="Times New Roman Cyr"/>
        <charset val="204"/>
      </rPr>
      <t>2)</t>
    </r>
  </si>
  <si>
    <r>
      <t>177 843</t>
    </r>
    <r>
      <rPr>
        <vertAlign val="superscript"/>
        <sz val="13"/>
        <rFont val="Times New Roman Cyr"/>
        <charset val="204"/>
      </rPr>
      <t>2)</t>
    </r>
  </si>
  <si>
    <t>52,96 / 55,80</t>
  </si>
  <si>
    <t>59,65 / 62,56</t>
  </si>
  <si>
    <t>5 473/0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</si>
  <si>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</si>
  <si>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</si>
  <si>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</si>
  <si>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32 / 35</t>
  </si>
  <si>
    <t>34 / 37</t>
  </si>
  <si>
    <t>39 / 41</t>
  </si>
  <si>
    <t>33 / 35</t>
  </si>
  <si>
    <t>37 / 38</t>
  </si>
  <si>
    <t>33 / 38</t>
  </si>
  <si>
    <t>55,93 / 58,74</t>
  </si>
  <si>
    <t>61,82 / 64,64</t>
  </si>
  <si>
    <t>55,20 / 59,48</t>
  </si>
  <si>
    <t>60,87 / 65,49</t>
  </si>
  <si>
    <r>
      <t>Банк "Кедр"</t>
    </r>
    <r>
      <rPr>
        <vertAlign val="superscript"/>
        <sz val="12"/>
        <rFont val="Times New Roman"/>
        <family val="1"/>
        <charset val="204"/>
      </rPr>
      <t>5)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</si>
  <si>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</si>
  <si>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</si>
  <si>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</si>
  <si>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</si>
  <si>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</si>
  <si>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</si>
  <si>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</si>
  <si>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</si>
  <si>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</si>
  <si>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</si>
  <si>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</si>
  <si>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</si>
  <si>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</si>
  <si>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9 265</t>
  </si>
  <si>
    <t>1.4. Учреждения для детей с отклонениями в развитии:</t>
  </si>
  <si>
    <t xml:space="preserve"> - КГКСОУ «Норильская специальная (коррекционная) общеобразовательная школа–интернат VIII вида»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</si>
  <si>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</si>
  <si>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</si>
  <si>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</si>
  <si>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</si>
  <si>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</si>
  <si>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</si>
  <si>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</si>
  <si>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</si>
  <si>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</si>
  <si>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</si>
  <si>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</si>
  <si>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</si>
  <si>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</si>
  <si>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</si>
  <si>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</si>
  <si>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</si>
  <si>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</si>
  <si>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</si>
  <si>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</si>
  <si>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</si>
  <si>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</si>
  <si>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</si>
  <si>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</si>
  <si>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r>
      <t>1.1. Образовательные учреждения культуры</t>
    </r>
    <r>
      <rPr>
        <b/>
        <sz val="13"/>
        <rFont val="Times New Roman Cyr"/>
        <charset val="204"/>
      </rPr>
      <t>, всего:</t>
    </r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</si>
  <si>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</si>
  <si>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</si>
  <si>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</si>
  <si>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</si>
  <si>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</si>
  <si>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Творческое производственное объединение культуры «Дворец культуры комбината», принадлежащее ОАО «ГМК «Норильский никель»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</si>
  <si>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</si>
  <si>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</si>
  <si>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</si>
  <si>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</si>
  <si>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</si>
  <si>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</si>
  <si>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</si>
  <si>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</si>
  <si>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</si>
  <si>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</si>
  <si>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</si>
  <si>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</si>
  <si>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</si>
  <si>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</si>
  <si>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</si>
  <si>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</si>
  <si>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</si>
  <si>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</si>
  <si>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>в т.ч.: бассейн</t>
  </si>
  <si>
    <t xml:space="preserve">          каток ("Льдинка", "Умка")</t>
  </si>
  <si>
    <t xml:space="preserve">          лыжная база "Оль-Гуль"</t>
  </si>
  <si>
    <t xml:space="preserve">          стадион "Заполярник"</t>
  </si>
  <si>
    <t xml:space="preserve">          спортивный комплекс (р-н Талнах, р-н Кайеркан)</t>
  </si>
  <si>
    <t xml:space="preserve">          спортивно-оздоровительный комплекс "Восток"</t>
  </si>
  <si>
    <t xml:space="preserve">          спортивный зал ("Геркулес", "Горняк")</t>
  </si>
  <si>
    <t xml:space="preserve">          дворец спорта ("Арктика", "Ледовый д/с "Кайеркан")</t>
  </si>
  <si>
    <t xml:space="preserve">          дом спорта "БОКМО"</t>
  </si>
  <si>
    <t xml:space="preserve">          дом физической культуры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</si>
  <si>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</si>
  <si>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</si>
  <si>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6 280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</si>
  <si>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</si>
  <si>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</si>
  <si>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</si>
  <si>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</si>
  <si>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</si>
  <si>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</si>
  <si>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</si>
  <si>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</si>
  <si>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 xml:space="preserve"> - количество посетителей молодежного центра</t>
  </si>
  <si>
    <t>1.2. МАОУ ДОД «Норильский центр безопасности движения»</t>
  </si>
  <si>
    <t xml:space="preserve"> - количество детей, обучившихся правилам дорожного движения</t>
  </si>
  <si>
    <t>5 907/213</t>
  </si>
  <si>
    <t xml:space="preserve"> - КГБОУ СПО "Норильский педагогический колледж"</t>
  </si>
  <si>
    <t xml:space="preserve"> - КГБПОУ "Норильский медицинский техникум"</t>
  </si>
  <si>
    <t xml:space="preserve"> - КГБОУ СПО "Норильский колледж искусств"</t>
  </si>
  <si>
    <t xml:space="preserve"> - КГБПОУ "Норильский техникум промышленных технологий и сервиса"</t>
  </si>
  <si>
    <t xml:space="preserve"> - ГОУ СПО "Политехнический колледж"</t>
  </si>
  <si>
    <t xml:space="preserve"> - ФГБОУ ВПО "Норильский индустриальный институт"</t>
  </si>
  <si>
    <t xml:space="preserve"> - ФГБОУ ВО "Московский государственный институт культуры", филиал</t>
  </si>
  <si>
    <t xml:space="preserve"> - НОУ ВПО "Московский институт предпринимательства и права", филиал</t>
  </si>
  <si>
    <t xml:space="preserve"> - АОУ ВПО "Ленинградский государственный университет им. А.С. Пушкина", филиал</t>
  </si>
  <si>
    <t xml:space="preserve"> - НОУ ВПО "Кисловодский институт экономики и права", филиал</t>
  </si>
  <si>
    <t>1.8. Прочие, всего:</t>
  </si>
  <si>
    <t xml:space="preserve"> - МБУ "Методический центр"</t>
  </si>
  <si>
    <t xml:space="preserve"> - МКУ "Централизованная бухгалтерия учреждений общего и дошкольного образования"</t>
  </si>
  <si>
    <t xml:space="preserve"> - КГБУЗ "Красноярское краевое бюро судебно-медицинской экспертизы" (Центральный р-н)</t>
  </si>
  <si>
    <t>60 352</t>
  </si>
  <si>
    <t>1.7. Прочие, всего:</t>
  </si>
  <si>
    <t xml:space="preserve"> - МКУ "Централизованная бухгалтерия учреждений по делам культуры и искусства"</t>
  </si>
  <si>
    <t>1.3. Прочие, всего:</t>
  </si>
  <si>
    <t xml:space="preserve"> - МКУ "Централизованная бухгалтерия учреждений по спорту и туризму"</t>
  </si>
  <si>
    <t xml:space="preserve"> - МБУ «Центр социальной помощи семье и детям «Норильский»</t>
  </si>
  <si>
    <t>1.4. В сфере исполнения публичных обязательств перед физическими лицами в денежной форме</t>
  </si>
  <si>
    <t xml:space="preserve"> - КГКУ "Центр социальных выплат Красноярского края"</t>
  </si>
  <si>
    <t>1.3. КГБУ "Многофункциональный центр предоставления государственных и муниципальных услуг" в г.Норильске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</si>
  <si>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</si>
  <si>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</si>
  <si>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</si>
  <si>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3) Данные приведены без учета получателей социальных пенсий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</si>
  <si>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102 393 чел.</t>
  </si>
  <si>
    <r>
      <t>35 029</t>
    </r>
    <r>
      <rPr>
        <vertAlign val="superscript"/>
        <sz val="13"/>
        <rFont val="Times New Roman Cyr"/>
        <charset val="204"/>
      </rPr>
      <t>3)</t>
    </r>
  </si>
  <si>
    <r>
      <t>21 574</t>
    </r>
    <r>
      <rPr>
        <vertAlign val="superscript"/>
        <sz val="13"/>
        <rFont val="Times New Roman Cyr"/>
        <charset val="204"/>
      </rPr>
      <t>3)</t>
    </r>
  </si>
  <si>
    <r>
      <t>13 455</t>
    </r>
    <r>
      <rPr>
        <vertAlign val="superscript"/>
        <sz val="13"/>
        <rFont val="Times New Roman Cyr"/>
        <charset val="204"/>
      </rPr>
      <t>3)</t>
    </r>
  </si>
  <si>
    <t>на 01.09.2014г.</t>
  </si>
  <si>
    <t>на 01.09.2015г.</t>
  </si>
  <si>
    <t>на 01.09.14</t>
  </si>
  <si>
    <t>на 01.09.15</t>
  </si>
  <si>
    <t>на 01.09.15г.</t>
  </si>
  <si>
    <t>Отклонение 01.09.15/ 01.09.14,          +, -</t>
  </si>
  <si>
    <t>за август 2015г</t>
  </si>
  <si>
    <t>за август 2014г</t>
  </si>
  <si>
    <t>на 01.09.14г</t>
  </si>
  <si>
    <t>на 01.09.15г</t>
  </si>
  <si>
    <t>Отклонение                                    01.09.15г. / 01.01.15г.</t>
  </si>
  <si>
    <t>август
 2014</t>
  </si>
  <si>
    <t>август
 2015</t>
  </si>
  <si>
    <r>
      <t>37 618</t>
    </r>
    <r>
      <rPr>
        <vertAlign val="superscript"/>
        <sz val="13"/>
        <rFont val="Times New Roman Cyr"/>
        <charset val="204"/>
      </rPr>
      <t>3)</t>
    </r>
  </si>
  <si>
    <r>
      <t>22 256</t>
    </r>
    <r>
      <rPr>
        <vertAlign val="superscript"/>
        <sz val="13"/>
        <rFont val="Times New Roman Cyr"/>
        <charset val="204"/>
      </rPr>
      <t>3)</t>
    </r>
  </si>
  <si>
    <r>
      <t>15 362</t>
    </r>
    <r>
      <rPr>
        <vertAlign val="superscript"/>
        <sz val="13"/>
        <rFont val="Times New Roman Cyr"/>
        <charset val="204"/>
      </rPr>
      <t>3)</t>
    </r>
  </si>
  <si>
    <r>
      <t>на 01.09.14г.</t>
    </r>
    <r>
      <rPr>
        <b/>
        <vertAlign val="superscript"/>
        <sz val="12"/>
        <rFont val="Times New Roman Cyr"/>
        <charset val="204"/>
      </rPr>
      <t>4)</t>
    </r>
  </si>
  <si>
    <r>
      <t>на 01.09.15г.</t>
    </r>
    <r>
      <rPr>
        <b/>
        <vertAlign val="superscript"/>
        <sz val="12"/>
        <rFont val="Times New Roman Cyr"/>
        <charset val="204"/>
      </rPr>
      <t>4)</t>
    </r>
  </si>
  <si>
    <t>Отклонение 01.09.15г./ 01.09.14г, +, -</t>
  </si>
  <si>
    <t>Енисейский объединенный банк</t>
  </si>
  <si>
    <r>
      <t>Средние цены в городах РФ и МО г. Норильск в августе 2015 года</t>
    </r>
    <r>
      <rPr>
        <vertAlign val="superscript"/>
        <sz val="12"/>
        <rFont val="Times New Roman"/>
        <family val="1"/>
        <charset val="204"/>
      </rPr>
      <t>1)</t>
    </r>
  </si>
  <si>
    <t>Итого за 8  месяцев</t>
  </si>
  <si>
    <t>01.09.12 г.</t>
  </si>
  <si>
    <t>01.09.13 г.</t>
  </si>
  <si>
    <t>01.09.14 г.</t>
  </si>
  <si>
    <t>01.09.15 г.</t>
  </si>
  <si>
    <t>34 / 35</t>
  </si>
  <si>
    <t>40,80 / 43</t>
  </si>
  <si>
    <t>41,70 / 44</t>
  </si>
  <si>
    <t>56,98 / 57,69</t>
  </si>
  <si>
    <t>64,54 / 65,60</t>
  </si>
  <si>
    <t>62,67 / 63,46</t>
  </si>
  <si>
    <t>71,67 / 72,93</t>
  </si>
  <si>
    <t>55,77 / 54,68</t>
  </si>
  <si>
    <t>63,09 / 68,07</t>
  </si>
  <si>
    <t>70,35 / 75,73</t>
  </si>
  <si>
    <t>68,11 / 71,73</t>
  </si>
  <si>
    <t>76,11 / 79,92</t>
  </si>
  <si>
    <t>64,20 / 66,15</t>
  </si>
  <si>
    <t>63,53 / 65,08</t>
  </si>
  <si>
    <t>59,38 / 60,31</t>
  </si>
  <si>
    <t>51,97 / 53,00</t>
  </si>
  <si>
    <t>49,92 / 50,69</t>
  </si>
  <si>
    <t>74,05 / 76,27</t>
  </si>
  <si>
    <t>72,42 / 74,02</t>
  </si>
  <si>
    <t>64,37 / 65,35</t>
  </si>
  <si>
    <t>56,17 / 57,33</t>
  </si>
  <si>
    <t>55,62 / 56,47</t>
  </si>
  <si>
    <t>60,38 / 61,32</t>
  </si>
  <si>
    <t>август
2014</t>
  </si>
  <si>
    <t>август
2015</t>
  </si>
  <si>
    <t>Отклонение                                          август 2015 / 2014</t>
  </si>
  <si>
    <t>Отклонение                                        август 2015 / 2014</t>
  </si>
  <si>
    <t>3) Среднемесячные курсы валют согласно данных ЦБ РФ 
4) Данные банков
5) В связи с реструктуризацией организации, данные за июль, август 2015 г. не предоставлены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</si>
</sst>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_ ;\-#,##0.0\ "/>
  </numFmts>
  <fonts count="9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2"/>
      <color indexed="8"/>
      <name val="Times New Roman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4">
    <xf numFmtId="0" fontId="0" fillId="0" borderId="0"/>
    <xf numFmtId="164" fontId="18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38">
    <xf numFmtId="0" fontId="0" fillId="0" borderId="0" xfId="0"/>
    <xf numFmtId="165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165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24" fillId="0" borderId="0" xfId="0" applyFont="1" applyFill="1" applyBorder="1"/>
    <xf numFmtId="0" fontId="20" fillId="0" borderId="0" xfId="0" applyFont="1" applyFill="1" applyAlignment="1">
      <alignment horizontal="center"/>
    </xf>
    <xf numFmtId="0" fontId="24" fillId="0" borderId="0" xfId="0" applyFont="1" applyFill="1"/>
    <xf numFmtId="166" fontId="19" fillId="0" borderId="0" xfId="0" applyNumberFormat="1" applyFont="1" applyFill="1"/>
    <xf numFmtId="0" fontId="2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0" fillId="0" borderId="0" xfId="0" applyFont="1" applyFill="1" applyBorder="1" applyAlignment="1">
      <alignment horizontal="center"/>
    </xf>
    <xf numFmtId="0" fontId="51" fillId="0" borderId="0" xfId="0" applyFont="1" applyFill="1" applyBorder="1"/>
    <xf numFmtId="0" fontId="48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48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51" fillId="0" borderId="0" xfId="0" applyFont="1" applyFill="1" applyBorder="1" applyAlignment="1"/>
    <xf numFmtId="0" fontId="49" fillId="0" borderId="0" xfId="0" applyFont="1" applyFill="1" applyBorder="1" applyAlignment="1">
      <alignment vertical="top" wrapText="1"/>
    </xf>
    <xf numFmtId="2" fontId="19" fillId="0" borderId="0" xfId="0" applyNumberFormat="1" applyFont="1" applyFill="1"/>
    <xf numFmtId="1" fontId="19" fillId="0" borderId="0" xfId="0" applyNumberFormat="1" applyFont="1" applyFill="1"/>
    <xf numFmtId="0" fontId="44" fillId="0" borderId="0" xfId="0" applyFont="1" applyFill="1"/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5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5" fontId="20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166" fontId="44" fillId="0" borderId="0" xfId="0" applyNumberFormat="1" applyFont="1" applyFill="1"/>
    <xf numFmtId="0" fontId="19" fillId="0" borderId="0" xfId="0" applyFont="1" applyFill="1" applyBorder="1" applyAlignment="1">
      <alignment vertical="center"/>
    </xf>
    <xf numFmtId="0" fontId="52" fillId="0" borderId="0" xfId="0" applyFont="1" applyFill="1" applyBorder="1"/>
    <xf numFmtId="3" fontId="19" fillId="0" borderId="0" xfId="0" applyNumberFormat="1" applyFont="1" applyFill="1"/>
    <xf numFmtId="165" fontId="24" fillId="2" borderId="0" xfId="0" applyNumberFormat="1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4" fillId="2" borderId="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35" xfId="0" applyFont="1" applyFill="1" applyBorder="1"/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165" fontId="24" fillId="2" borderId="3" xfId="0" applyNumberFormat="1" applyFont="1" applyFill="1" applyBorder="1" applyAlignment="1">
      <alignment horizontal="center" vertical="center"/>
    </xf>
    <xf numFmtId="166" fontId="19" fillId="2" borderId="36" xfId="0" applyNumberFormat="1" applyFont="1" applyFill="1" applyBorder="1"/>
    <xf numFmtId="0" fontId="24" fillId="2" borderId="2" xfId="0" applyFont="1" applyFill="1" applyBorder="1" applyAlignment="1">
      <alignment vertical="center" wrapText="1"/>
    </xf>
    <xf numFmtId="0" fontId="24" fillId="2" borderId="30" xfId="0" applyFont="1" applyFill="1" applyBorder="1" applyAlignment="1">
      <alignment horizontal="center" vertical="center"/>
    </xf>
    <xf numFmtId="165" fontId="24" fillId="2" borderId="9" xfId="0" applyNumberFormat="1" applyFont="1" applyFill="1" applyBorder="1" applyAlignment="1">
      <alignment horizontal="center" vertical="center"/>
    </xf>
    <xf numFmtId="166" fontId="19" fillId="2" borderId="37" xfId="0" applyNumberFormat="1" applyFont="1" applyFill="1" applyBorder="1"/>
    <xf numFmtId="0" fontId="69" fillId="0" borderId="0" xfId="0" applyFont="1" applyFill="1"/>
    <xf numFmtId="0" fontId="21" fillId="0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/>
    <xf numFmtId="0" fontId="20" fillId="0" borderId="0" xfId="0" applyFont="1" applyFill="1" applyBorder="1" applyAlignment="1"/>
    <xf numFmtId="0" fontId="19" fillId="2" borderId="1" xfId="0" applyFont="1" applyFill="1" applyBorder="1"/>
    <xf numFmtId="166" fontId="19" fillId="2" borderId="3" xfId="0" applyNumberFormat="1" applyFont="1" applyFill="1" applyBorder="1"/>
    <xf numFmtId="166" fontId="19" fillId="2" borderId="2" xfId="0" applyNumberFormat="1" applyFont="1" applyFill="1" applyBorder="1"/>
    <xf numFmtId="0" fontId="71" fillId="0" borderId="0" xfId="7" applyFont="1" applyFill="1"/>
    <xf numFmtId="166" fontId="48" fillId="0" borderId="0" xfId="0" applyNumberFormat="1" applyFont="1" applyFill="1" applyBorder="1" applyAlignment="1">
      <alignment horizontal="center" vertical="center" wrapText="1"/>
    </xf>
    <xf numFmtId="0" fontId="71" fillId="0" borderId="0" xfId="11" applyFont="1" applyFill="1"/>
    <xf numFmtId="0" fontId="71" fillId="0" borderId="0" xfId="12" applyFont="1" applyFill="1"/>
    <xf numFmtId="0" fontId="71" fillId="0" borderId="0" xfId="13" applyFont="1" applyFill="1"/>
    <xf numFmtId="0" fontId="74" fillId="0" borderId="0" xfId="3" applyFont="1" applyFill="1" applyBorder="1" applyAlignment="1">
      <alignment horizontal="right" wrapText="1"/>
    </xf>
    <xf numFmtId="0" fontId="72" fillId="0" borderId="0" xfId="2" applyFont="1" applyFill="1" applyBorder="1" applyAlignment="1">
      <alignment horizontal="right" wrapText="1"/>
    </xf>
    <xf numFmtId="0" fontId="70" fillId="0" borderId="0" xfId="14" applyFill="1"/>
    <xf numFmtId="0" fontId="70" fillId="0" borderId="0" xfId="15" applyFill="1"/>
    <xf numFmtId="0" fontId="74" fillId="0" borderId="0" xfId="4" applyFont="1" applyFill="1" applyBorder="1" applyAlignment="1">
      <alignment horizontal="right" wrapText="1"/>
    </xf>
    <xf numFmtId="0" fontId="71" fillId="0" borderId="0" xfId="16" applyFont="1" applyFill="1"/>
    <xf numFmtId="0" fontId="71" fillId="0" borderId="0" xfId="8" applyFont="1" applyFill="1"/>
    <xf numFmtId="0" fontId="48" fillId="0" borderId="0" xfId="17" applyFont="1" applyFill="1" applyBorder="1" applyAlignment="1">
      <alignment horizontal="left" wrapText="1"/>
    </xf>
    <xf numFmtId="0" fontId="71" fillId="0" borderId="0" xfId="10" applyFont="1" applyFill="1"/>
    <xf numFmtId="0" fontId="71" fillId="0" borderId="0" xfId="9" applyFont="1" applyFill="1"/>
    <xf numFmtId="0" fontId="75" fillId="0" borderId="0" xfId="5" applyFont="1" applyFill="1" applyBorder="1" applyAlignment="1">
      <alignment horizontal="right" wrapText="1"/>
    </xf>
    <xf numFmtId="0" fontId="73" fillId="0" borderId="0" xfId="8" applyFont="1" applyFill="1"/>
    <xf numFmtId="0" fontId="21" fillId="0" borderId="0" xfId="0" applyFont="1" applyFill="1" applyBorder="1"/>
    <xf numFmtId="0" fontId="73" fillId="0" borderId="0" xfId="10" applyFont="1" applyFill="1"/>
    <xf numFmtId="0" fontId="73" fillId="0" borderId="0" xfId="9" applyFont="1" applyFill="1"/>
    <xf numFmtId="2" fontId="19" fillId="0" borderId="0" xfId="0" applyNumberFormat="1" applyFont="1" applyFill="1" applyAlignment="1">
      <alignment horizontal="left"/>
    </xf>
    <xf numFmtId="166" fontId="19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center"/>
    </xf>
    <xf numFmtId="165" fontId="20" fillId="0" borderId="7" xfId="0" applyNumberFormat="1" applyFont="1" applyFill="1" applyBorder="1" applyAlignment="1">
      <alignment horizontal="center" vertical="center"/>
    </xf>
    <xf numFmtId="0" fontId="20" fillId="0" borderId="8" xfId="0" applyFont="1" applyFill="1" applyBorder="1"/>
    <xf numFmtId="165" fontId="20" fillId="0" borderId="0" xfId="0" applyNumberFormat="1" applyFont="1" applyFill="1" applyBorder="1"/>
    <xf numFmtId="0" fontId="19" fillId="0" borderId="0" xfId="0" applyFont="1" applyFill="1" applyBorder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4" fillId="0" borderId="0" xfId="0" applyFont="1" applyFill="1" applyBorder="1"/>
    <xf numFmtId="0" fontId="55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justify"/>
    </xf>
    <xf numFmtId="0" fontId="51" fillId="0" borderId="0" xfId="0" applyFont="1" applyFill="1"/>
    <xf numFmtId="0" fontId="67" fillId="0" borderId="0" xfId="0" applyFont="1" applyFill="1" applyAlignment="1"/>
    <xf numFmtId="0" fontId="34" fillId="0" borderId="0" xfId="0" applyFont="1" applyFill="1" applyAlignment="1"/>
    <xf numFmtId="0" fontId="62" fillId="0" borderId="0" xfId="0" applyFont="1" applyFill="1"/>
    <xf numFmtId="0" fontId="36" fillId="0" borderId="0" xfId="0" applyFont="1" applyFill="1" applyAlignment="1"/>
    <xf numFmtId="4" fontId="19" fillId="0" borderId="0" xfId="0" applyNumberFormat="1" applyFont="1" applyFill="1"/>
    <xf numFmtId="0" fontId="39" fillId="0" borderId="0" xfId="0" applyFont="1" applyFill="1" applyBorder="1" applyAlignment="1">
      <alignment horizontal="left" vertical="justify" wrapText="1"/>
    </xf>
    <xf numFmtId="0" fontId="35" fillId="0" borderId="0" xfId="0" applyFont="1" applyFill="1" applyBorder="1" applyAlignment="1">
      <alignment horizontal="center"/>
    </xf>
    <xf numFmtId="0" fontId="18" fillId="0" borderId="0" xfId="19" applyFill="1"/>
    <xf numFmtId="0" fontId="19" fillId="0" borderId="0" xfId="19" applyFont="1" applyFill="1"/>
    <xf numFmtId="3" fontId="24" fillId="2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3" fillId="2" borderId="35" xfId="0" applyNumberFormat="1" applyFont="1" applyFill="1" applyBorder="1" applyAlignment="1">
      <alignment horizontal="center" vertical="center"/>
    </xf>
    <xf numFmtId="3" fontId="24" fillId="2" borderId="36" xfId="0" applyNumberFormat="1" applyFont="1" applyFill="1" applyBorder="1" applyAlignment="1">
      <alignment horizontal="center" vertical="center"/>
    </xf>
    <xf numFmtId="3" fontId="39" fillId="2" borderId="36" xfId="0" applyNumberFormat="1" applyFont="1" applyFill="1" applyBorder="1" applyAlignment="1">
      <alignment horizontal="center" vertical="center"/>
    </xf>
    <xf numFmtId="3" fontId="39" fillId="2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/>
    <xf numFmtId="0" fontId="8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justify" wrapText="1"/>
    </xf>
    <xf numFmtId="4" fontId="24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Alignment="1"/>
    <xf numFmtId="3" fontId="39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61" fillId="0" borderId="0" xfId="0" applyFont="1" applyFill="1" applyBorder="1"/>
    <xf numFmtId="0" fontId="61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top"/>
    </xf>
    <xf numFmtId="0" fontId="19" fillId="0" borderId="56" xfId="0" applyFont="1" applyFill="1" applyBorder="1"/>
    <xf numFmtId="0" fontId="18" fillId="2" borderId="0" xfId="19" applyFill="1"/>
    <xf numFmtId="2" fontId="22" fillId="0" borderId="0" xfId="0" applyNumberFormat="1" applyFont="1" applyFill="1" applyAlignment="1">
      <alignment horizontal="center"/>
    </xf>
    <xf numFmtId="0" fontId="20" fillId="0" borderId="9" xfId="0" applyFont="1" applyFill="1" applyBorder="1" applyAlignment="1">
      <alignment horizontal="left" wrapText="1"/>
    </xf>
    <xf numFmtId="3" fontId="19" fillId="0" borderId="0" xfId="0" applyNumberFormat="1" applyFont="1" applyFill="1" applyBorder="1"/>
    <xf numFmtId="0" fontId="18" fillId="2" borderId="0" xfId="19" applyFill="1" applyBorder="1"/>
    <xf numFmtId="0" fontId="18" fillId="0" borderId="0" xfId="19" applyFill="1" applyBorder="1"/>
    <xf numFmtId="3" fontId="24" fillId="2" borderId="0" xfId="19" applyNumberFormat="1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19" fillId="0" borderId="11" xfId="0" applyFont="1" applyFill="1" applyBorder="1" applyAlignment="1">
      <alignment vertical="center"/>
    </xf>
    <xf numFmtId="14" fontId="19" fillId="0" borderId="57" xfId="0" applyNumberFormat="1" applyFont="1" applyFill="1" applyBorder="1" applyAlignment="1">
      <alignment vertical="center"/>
    </xf>
    <xf numFmtId="14" fontId="19" fillId="0" borderId="55" xfId="0" applyNumberFormat="1" applyFont="1" applyFill="1" applyBorder="1" applyAlignment="1">
      <alignment vertical="center"/>
    </xf>
    <xf numFmtId="14" fontId="19" fillId="0" borderId="12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64" xfId="0" applyNumberFormat="1" applyFont="1" applyFill="1" applyBorder="1" applyAlignment="1">
      <alignment horizontal="center" vertical="center"/>
    </xf>
    <xf numFmtId="3" fontId="24" fillId="0" borderId="63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166" fontId="24" fillId="0" borderId="55" xfId="0" applyNumberFormat="1" applyFont="1" applyFill="1" applyBorder="1" applyAlignment="1">
      <alignment horizontal="center"/>
    </xf>
    <xf numFmtId="165" fontId="24" fillId="0" borderId="56" xfId="0" applyNumberFormat="1" applyFont="1" applyFill="1" applyBorder="1" applyAlignment="1">
      <alignment horizontal="center" vertical="center"/>
    </xf>
    <xf numFmtId="0" fontId="24" fillId="0" borderId="33" xfId="0" applyFont="1" applyFill="1" applyBorder="1"/>
    <xf numFmtId="166" fontId="20" fillId="0" borderId="56" xfId="0" applyNumberFormat="1" applyFont="1" applyFill="1" applyBorder="1" applyAlignment="1">
      <alignment horizontal="center"/>
    </xf>
    <xf numFmtId="166" fontId="20" fillId="0" borderId="18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6" fontId="48" fillId="0" borderId="12" xfId="0" applyNumberFormat="1" applyFont="1" applyFill="1" applyBorder="1" applyAlignment="1">
      <alignment horizontal="center" wrapText="1"/>
    </xf>
    <xf numFmtId="166" fontId="20" fillId="0" borderId="13" xfId="0" applyNumberFormat="1" applyFont="1" applyFill="1" applyBorder="1" applyAlignment="1">
      <alignment horizontal="center"/>
    </xf>
    <xf numFmtId="166" fontId="20" fillId="0" borderId="12" xfId="0" applyNumberFormat="1" applyFont="1" applyFill="1" applyBorder="1" applyAlignment="1">
      <alignment horizontal="center"/>
    </xf>
    <xf numFmtId="166" fontId="48" fillId="0" borderId="54" xfId="0" applyNumberFormat="1" applyFont="1" applyFill="1" applyBorder="1" applyAlignment="1">
      <alignment horizontal="center" wrapText="1"/>
    </xf>
    <xf numFmtId="166" fontId="20" fillId="0" borderId="38" xfId="0" applyNumberFormat="1" applyFont="1" applyFill="1" applyBorder="1" applyAlignment="1">
      <alignment horizontal="center"/>
    </xf>
    <xf numFmtId="166" fontId="48" fillId="0" borderId="13" xfId="0" applyNumberFormat="1" applyFont="1" applyFill="1" applyBorder="1" applyAlignment="1">
      <alignment horizontal="center" wrapText="1"/>
    </xf>
    <xf numFmtId="166" fontId="20" fillId="0" borderId="54" xfId="0" applyNumberFormat="1" applyFont="1" applyFill="1" applyBorder="1" applyAlignment="1">
      <alignment horizontal="center"/>
    </xf>
    <xf numFmtId="166" fontId="48" fillId="0" borderId="14" xfId="0" applyNumberFormat="1" applyFont="1" applyFill="1" applyBorder="1" applyAlignment="1">
      <alignment horizontal="center" wrapText="1"/>
    </xf>
    <xf numFmtId="166" fontId="20" fillId="0" borderId="16" xfId="0" applyNumberFormat="1" applyFont="1" applyFill="1" applyBorder="1" applyAlignment="1">
      <alignment horizontal="center"/>
    </xf>
    <xf numFmtId="166" fontId="20" fillId="0" borderId="14" xfId="0" applyNumberFormat="1" applyFont="1" applyFill="1" applyBorder="1" applyAlignment="1">
      <alignment horizontal="center"/>
    </xf>
    <xf numFmtId="166" fontId="48" fillId="0" borderId="28" xfId="0" applyNumberFormat="1" applyFont="1" applyFill="1" applyBorder="1" applyAlignment="1">
      <alignment horizontal="center" wrapText="1"/>
    </xf>
    <xf numFmtId="166" fontId="20" fillId="0" borderId="40" xfId="0" applyNumberFormat="1" applyFont="1" applyFill="1" applyBorder="1" applyAlignment="1">
      <alignment horizontal="center"/>
    </xf>
    <xf numFmtId="166" fontId="48" fillId="0" borderId="16" xfId="0" applyNumberFormat="1" applyFont="1" applyFill="1" applyBorder="1" applyAlignment="1">
      <alignment horizontal="center" wrapText="1"/>
    </xf>
    <xf numFmtId="166" fontId="20" fillId="0" borderId="28" xfId="0" applyNumberFormat="1" applyFont="1" applyFill="1" applyBorder="1" applyAlignment="1">
      <alignment horizontal="center"/>
    </xf>
    <xf numFmtId="166" fontId="48" fillId="0" borderId="14" xfId="0" applyNumberFormat="1" applyFont="1" applyFill="1" applyBorder="1" applyAlignment="1">
      <alignment horizontal="center" vertical="top" wrapText="1"/>
    </xf>
    <xf numFmtId="166" fontId="48" fillId="0" borderId="28" xfId="0" applyNumberFormat="1" applyFont="1" applyFill="1" applyBorder="1" applyAlignment="1">
      <alignment horizontal="center" vertical="top" wrapText="1"/>
    </xf>
    <xf numFmtId="166" fontId="48" fillId="0" borderId="16" xfId="0" applyNumberFormat="1" applyFont="1" applyFill="1" applyBorder="1" applyAlignment="1">
      <alignment horizontal="center" vertical="top" wrapText="1"/>
    </xf>
    <xf numFmtId="166" fontId="48" fillId="0" borderId="14" xfId="0" applyNumberFormat="1" applyFont="1" applyFill="1" applyBorder="1" applyAlignment="1">
      <alignment horizontal="center"/>
    </xf>
    <xf numFmtId="166" fontId="48" fillId="0" borderId="28" xfId="0" applyNumberFormat="1" applyFont="1" applyFill="1" applyBorder="1" applyAlignment="1">
      <alignment horizontal="center"/>
    </xf>
    <xf numFmtId="166" fontId="48" fillId="0" borderId="16" xfId="0" applyNumberFormat="1" applyFont="1" applyFill="1" applyBorder="1" applyAlignment="1">
      <alignment horizontal="center"/>
    </xf>
    <xf numFmtId="0" fontId="24" fillId="0" borderId="62" xfId="0" applyFont="1" applyFill="1" applyBorder="1"/>
    <xf numFmtId="166" fontId="48" fillId="0" borderId="63" xfId="0" applyNumberFormat="1" applyFont="1" applyFill="1" applyBorder="1" applyAlignment="1">
      <alignment horizontal="center"/>
    </xf>
    <xf numFmtId="166" fontId="20" fillId="0" borderId="51" xfId="0" applyNumberFormat="1" applyFont="1" applyFill="1" applyBorder="1" applyAlignment="1">
      <alignment horizontal="center"/>
    </xf>
    <xf numFmtId="166" fontId="20" fillId="0" borderId="63" xfId="0" applyNumberFormat="1" applyFont="1" applyFill="1" applyBorder="1" applyAlignment="1">
      <alignment horizontal="center"/>
    </xf>
    <xf numFmtId="166" fontId="48" fillId="0" borderId="62" xfId="0" applyNumberFormat="1" applyFont="1" applyFill="1" applyBorder="1" applyAlignment="1">
      <alignment horizontal="center"/>
    </xf>
    <xf numFmtId="166" fontId="20" fillId="0" borderId="42" xfId="0" applyNumberFormat="1" applyFont="1" applyFill="1" applyBorder="1" applyAlignment="1">
      <alignment horizontal="center"/>
    </xf>
    <xf numFmtId="166" fontId="48" fillId="0" borderId="51" xfId="0" applyNumberFormat="1" applyFont="1" applyFill="1" applyBorder="1" applyAlignment="1">
      <alignment horizontal="center"/>
    </xf>
    <xf numFmtId="166" fontId="20" fillId="0" borderId="62" xfId="0" applyNumberFormat="1" applyFont="1" applyFill="1" applyBorder="1" applyAlignment="1">
      <alignment horizontal="center"/>
    </xf>
    <xf numFmtId="165" fontId="51" fillId="0" borderId="0" xfId="0" applyNumberFormat="1" applyFont="1" applyFill="1" applyBorder="1" applyAlignment="1">
      <alignment horizontal="center"/>
    </xf>
    <xf numFmtId="0" fontId="90" fillId="0" borderId="0" xfId="0" applyFont="1" applyFill="1"/>
    <xf numFmtId="165" fontId="91" fillId="0" borderId="0" xfId="0" applyNumberFormat="1" applyFont="1" applyFill="1" applyBorder="1" applyAlignment="1">
      <alignment horizontal="center" vertical="center"/>
    </xf>
    <xf numFmtId="165" fontId="91" fillId="0" borderId="0" xfId="0" applyNumberFormat="1" applyFont="1" applyFill="1" applyBorder="1" applyAlignment="1">
      <alignment horizontal="center"/>
    </xf>
    <xf numFmtId="0" fontId="37" fillId="0" borderId="0" xfId="0" applyFont="1" applyFill="1"/>
    <xf numFmtId="3" fontId="2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vertical="center"/>
    </xf>
    <xf numFmtId="165" fontId="39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4" fontId="24" fillId="0" borderId="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 wrapText="1"/>
    </xf>
    <xf numFmtId="166" fontId="71" fillId="0" borderId="0" xfId="10" applyNumberFormat="1" applyFont="1" applyFill="1" applyBorder="1"/>
    <xf numFmtId="166" fontId="76" fillId="0" borderId="0" xfId="17" applyNumberFormat="1" applyFont="1" applyFill="1" applyBorder="1" applyAlignment="1">
      <alignment horizontal="center" wrapText="1"/>
    </xf>
    <xf numFmtId="0" fontId="35" fillId="0" borderId="0" xfId="0" applyFont="1" applyFill="1" applyBorder="1" applyAlignment="1"/>
    <xf numFmtId="0" fontId="51" fillId="0" borderId="0" xfId="0" applyFont="1" applyFill="1" applyBorder="1"/>
    <xf numFmtId="0" fontId="48" fillId="0" borderId="0" xfId="0" applyFont="1" applyFill="1" applyBorder="1" applyAlignment="1">
      <alignment vertical="top" wrapText="1"/>
    </xf>
    <xf numFmtId="0" fontId="51" fillId="0" borderId="9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4" fillId="0" borderId="3" xfId="0" applyFont="1" applyFill="1" applyBorder="1"/>
    <xf numFmtId="0" fontId="24" fillId="0" borderId="2" xfId="0" applyFont="1" applyFill="1" applyBorder="1"/>
    <xf numFmtId="165" fontId="24" fillId="0" borderId="35" xfId="0" applyNumberFormat="1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5" fontId="24" fillId="0" borderId="49" xfId="0" applyNumberFormat="1" applyFont="1" applyFill="1" applyBorder="1" applyAlignment="1">
      <alignment horizontal="center" vertical="center"/>
    </xf>
    <xf numFmtId="165" fontId="24" fillId="0" borderId="47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>
      <alignment horizontal="center" vertical="center" wrapText="1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52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wrapText="1"/>
    </xf>
    <xf numFmtId="0" fontId="24" fillId="0" borderId="30" xfId="0" applyFont="1" applyFill="1" applyBorder="1" applyAlignment="1">
      <alignment wrapText="1"/>
    </xf>
    <xf numFmtId="0" fontId="24" fillId="0" borderId="30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vertical="center"/>
    </xf>
    <xf numFmtId="0" fontId="20" fillId="0" borderId="31" xfId="0" applyFont="1" applyFill="1" applyBorder="1" applyAlignment="1">
      <alignment wrapText="1"/>
    </xf>
    <xf numFmtId="0" fontId="24" fillId="0" borderId="31" xfId="0" applyFont="1" applyFill="1" applyBorder="1" applyAlignment="1">
      <alignment vertical="center" wrapText="1"/>
    </xf>
    <xf numFmtId="0" fontId="24" fillId="0" borderId="52" xfId="0" applyFont="1" applyFill="1" applyBorder="1" applyAlignment="1">
      <alignment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 wrapText="1"/>
    </xf>
    <xf numFmtId="165" fontId="24" fillId="0" borderId="36" xfId="0" applyNumberFormat="1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left" vertical="top" wrapText="1"/>
    </xf>
    <xf numFmtId="0" fontId="20" fillId="0" borderId="5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/>
    </xf>
    <xf numFmtId="165" fontId="20" fillId="0" borderId="1" xfId="0" applyNumberFormat="1" applyFont="1" applyFill="1" applyBorder="1" applyAlignment="1">
      <alignment horizontal="center" vertical="center"/>
    </xf>
    <xf numFmtId="165" fontId="27" fillId="0" borderId="3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left" wrapText="1"/>
    </xf>
    <xf numFmtId="0" fontId="59" fillId="0" borderId="0" xfId="0" applyFont="1" applyFill="1" applyAlignment="1">
      <alignment horizontal="center"/>
    </xf>
    <xf numFmtId="0" fontId="78" fillId="0" borderId="52" xfId="0" applyFont="1" applyFill="1" applyBorder="1" applyAlignment="1">
      <alignment horizontal="center" vertical="top" wrapText="1"/>
    </xf>
    <xf numFmtId="0" fontId="78" fillId="0" borderId="31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center"/>
    </xf>
    <xf numFmtId="0" fontId="79" fillId="0" borderId="54" xfId="0" applyFont="1" applyFill="1" applyBorder="1" applyAlignment="1">
      <alignment horizontal="center" vertical="center" wrapText="1"/>
    </xf>
    <xf numFmtId="165" fontId="79" fillId="0" borderId="12" xfId="0" applyNumberFormat="1" applyFont="1" applyFill="1" applyBorder="1" applyAlignment="1">
      <alignment horizontal="center" vertical="center" wrapText="1"/>
    </xf>
    <xf numFmtId="165" fontId="79" fillId="0" borderId="13" xfId="0" applyNumberFormat="1" applyFont="1" applyFill="1" applyBorder="1" applyAlignment="1">
      <alignment horizontal="center" vertical="center" wrapText="1"/>
    </xf>
    <xf numFmtId="165" fontId="79" fillId="0" borderId="38" xfId="0" applyNumberFormat="1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165" fontId="79" fillId="0" borderId="14" xfId="0" applyNumberFormat="1" applyFont="1" applyFill="1" applyBorder="1" applyAlignment="1">
      <alignment horizontal="center" vertical="center" wrapText="1"/>
    </xf>
    <xf numFmtId="165" fontId="79" fillId="0" borderId="16" xfId="0" applyNumberFormat="1" applyFont="1" applyFill="1" applyBorder="1" applyAlignment="1">
      <alignment horizontal="center" vertical="center" wrapText="1"/>
    </xf>
    <xf numFmtId="165" fontId="79" fillId="0" borderId="40" xfId="0" applyNumberFormat="1" applyFont="1" applyFill="1" applyBorder="1" applyAlignment="1">
      <alignment horizontal="center" vertical="center" wrapText="1"/>
    </xf>
    <xf numFmtId="0" fontId="79" fillId="0" borderId="33" xfId="0" applyFont="1" applyFill="1" applyBorder="1" applyAlignment="1">
      <alignment horizontal="center" vertical="center" wrapText="1"/>
    </xf>
    <xf numFmtId="165" fontId="79" fillId="0" borderId="23" xfId="0" applyNumberFormat="1" applyFont="1" applyFill="1" applyBorder="1" applyAlignment="1">
      <alignment horizontal="center" vertical="center" wrapText="1"/>
    </xf>
    <xf numFmtId="165" fontId="79" fillId="0" borderId="46" xfId="0" applyNumberFormat="1" applyFont="1" applyFill="1" applyBorder="1" applyAlignment="1">
      <alignment horizontal="center" vertical="center" wrapText="1"/>
    </xf>
    <xf numFmtId="165" fontId="79" fillId="0" borderId="15" xfId="0" applyNumberFormat="1" applyFont="1" applyFill="1" applyBorder="1" applyAlignment="1">
      <alignment horizontal="center" vertical="center" wrapText="1"/>
    </xf>
    <xf numFmtId="165" fontId="79" fillId="0" borderId="22" xfId="0" applyNumberFormat="1" applyFont="1" applyFill="1" applyBorder="1" applyAlignment="1">
      <alignment horizontal="center" vertical="center" wrapText="1"/>
    </xf>
    <xf numFmtId="165" fontId="79" fillId="0" borderId="21" xfId="0" applyNumberFormat="1" applyFont="1" applyFill="1" applyBorder="1" applyAlignment="1">
      <alignment horizontal="center" vertical="center" wrapText="1"/>
    </xf>
    <xf numFmtId="165" fontId="79" fillId="0" borderId="45" xfId="0" applyNumberFormat="1" applyFont="1" applyFill="1" applyBorder="1" applyAlignment="1">
      <alignment horizontal="center" vertical="center" wrapText="1"/>
    </xf>
    <xf numFmtId="165" fontId="79" fillId="0" borderId="63" xfId="0" applyNumberFormat="1" applyFont="1" applyFill="1" applyBorder="1" applyAlignment="1">
      <alignment horizontal="center" vertical="center" wrapText="1"/>
    </xf>
    <xf numFmtId="0" fontId="78" fillId="0" borderId="52" xfId="0" applyFont="1" applyFill="1" applyBorder="1" applyAlignment="1">
      <alignment horizontal="center" vertical="center" wrapText="1"/>
    </xf>
    <xf numFmtId="165" fontId="78" fillId="0" borderId="26" xfId="0" applyNumberFormat="1" applyFont="1" applyFill="1" applyBorder="1" applyAlignment="1">
      <alignment horizontal="center" vertical="center" wrapText="1"/>
    </xf>
    <xf numFmtId="165" fontId="78" fillId="0" borderId="3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center" vertical="center"/>
    </xf>
    <xf numFmtId="2" fontId="46" fillId="0" borderId="2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2" fontId="65" fillId="0" borderId="3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3" fontId="24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/>
    <xf numFmtId="0" fontId="23" fillId="0" borderId="3" xfId="0" applyFont="1" applyFill="1" applyBorder="1"/>
    <xf numFmtId="0" fontId="24" fillId="0" borderId="3" xfId="0" applyFont="1" applyFill="1" applyBorder="1" applyAlignment="1">
      <alignment horizontal="left"/>
    </xf>
    <xf numFmtId="0" fontId="23" fillId="0" borderId="5" xfId="0" applyFont="1" applyFill="1" applyBorder="1"/>
    <xf numFmtId="0" fontId="24" fillId="0" borderId="3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165" fontId="24" fillId="0" borderId="9" xfId="0" applyNumberFormat="1" applyFont="1" applyFill="1" applyBorder="1" applyAlignment="1">
      <alignment horizontal="center" vertical="center"/>
    </xf>
    <xf numFmtId="0" fontId="23" fillId="0" borderId="11" xfId="0" applyFont="1" applyFill="1" applyBorder="1"/>
    <xf numFmtId="0" fontId="19" fillId="0" borderId="17" xfId="0" applyFont="1" applyFill="1" applyBorder="1"/>
    <xf numFmtId="0" fontId="19" fillId="0" borderId="36" xfId="0" applyFont="1" applyFill="1" applyBorder="1"/>
    <xf numFmtId="0" fontId="24" fillId="0" borderId="17" xfId="0" applyFont="1" applyFill="1" applyBorder="1"/>
    <xf numFmtId="0" fontId="24" fillId="0" borderId="41" xfId="0" applyFont="1" applyFill="1" applyBorder="1"/>
    <xf numFmtId="165" fontId="24" fillId="0" borderId="61" xfId="0" applyNumberFormat="1" applyFont="1" applyFill="1" applyBorder="1" applyAlignment="1">
      <alignment horizontal="center" vertical="center"/>
    </xf>
    <xf numFmtId="165" fontId="24" fillId="0" borderId="64" xfId="0" applyNumberFormat="1" applyFont="1" applyFill="1" applyBorder="1" applyAlignment="1">
      <alignment horizontal="center" vertical="center"/>
    </xf>
    <xf numFmtId="0" fontId="23" fillId="0" borderId="54" xfId="0" applyFont="1" applyFill="1" applyBorder="1"/>
    <xf numFmtId="165" fontId="88" fillId="0" borderId="11" xfId="0" applyNumberFormat="1" applyFont="1" applyFill="1" applyBorder="1" applyAlignment="1">
      <alignment horizontal="center" vertical="center"/>
    </xf>
    <xf numFmtId="165" fontId="88" fillId="0" borderId="12" xfId="0" applyNumberFormat="1" applyFont="1" applyFill="1" applyBorder="1" applyAlignment="1">
      <alignment horizontal="center" vertical="center"/>
    </xf>
    <xf numFmtId="0" fontId="24" fillId="0" borderId="11" xfId="0" applyFont="1" applyFill="1" applyBorder="1"/>
    <xf numFmtId="0" fontId="24" fillId="0" borderId="55" xfId="0" applyFont="1" applyFill="1" applyBorder="1"/>
    <xf numFmtId="0" fontId="24" fillId="0" borderId="28" xfId="0" applyFont="1" applyFill="1" applyBorder="1"/>
    <xf numFmtId="165" fontId="24" fillId="0" borderId="41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20" fillId="0" borderId="17" xfId="0" applyFont="1" applyFill="1" applyBorder="1"/>
    <xf numFmtId="0" fontId="20" fillId="0" borderId="24" xfId="0" applyFont="1" applyFill="1" applyBorder="1"/>
    <xf numFmtId="166" fontId="20" fillId="0" borderId="75" xfId="0" applyNumberFormat="1" applyFont="1" applyFill="1" applyBorder="1" applyAlignment="1">
      <alignment horizontal="center"/>
    </xf>
    <xf numFmtId="166" fontId="20" fillId="0" borderId="29" xfId="0" applyNumberFormat="1" applyFont="1" applyFill="1" applyBorder="1" applyAlignment="1">
      <alignment horizontal="center"/>
    </xf>
    <xf numFmtId="166" fontId="19" fillId="0" borderId="0" xfId="0" applyNumberFormat="1" applyFont="1" applyFill="1" applyAlignment="1">
      <alignment horizontal="center" vertical="center"/>
    </xf>
    <xf numFmtId="0" fontId="63" fillId="0" borderId="31" xfId="19" applyFont="1" applyFill="1" applyBorder="1" applyAlignment="1">
      <alignment horizontal="center" wrapText="1"/>
    </xf>
    <xf numFmtId="14" fontId="23" fillId="0" borderId="31" xfId="19" applyNumberFormat="1" applyFont="1" applyFill="1" applyBorder="1" applyAlignment="1">
      <alignment horizontal="center" vertical="center"/>
    </xf>
    <xf numFmtId="0" fontId="24" fillId="0" borderId="1" xfId="19" applyFont="1" applyFill="1" applyBorder="1" applyAlignment="1">
      <alignment horizontal="center"/>
    </xf>
    <xf numFmtId="0" fontId="24" fillId="0" borderId="36" xfId="19" applyFont="1" applyFill="1" applyBorder="1" applyAlignment="1">
      <alignment horizontal="center"/>
    </xf>
    <xf numFmtId="0" fontId="24" fillId="0" borderId="3" xfId="19" applyFont="1" applyFill="1" applyBorder="1" applyAlignment="1">
      <alignment horizontal="center"/>
    </xf>
    <xf numFmtId="3" fontId="24" fillId="0" borderId="3" xfId="19" applyNumberFormat="1" applyFont="1" applyFill="1" applyBorder="1" applyAlignment="1">
      <alignment horizontal="center"/>
    </xf>
    <xf numFmtId="3" fontId="24" fillId="0" borderId="36" xfId="19" applyNumberFormat="1" applyFont="1" applyFill="1" applyBorder="1" applyAlignment="1">
      <alignment horizontal="center"/>
    </xf>
    <xf numFmtId="0" fontId="24" fillId="0" borderId="2" xfId="19" applyFont="1" applyFill="1" applyBorder="1" applyAlignment="1">
      <alignment horizontal="center"/>
    </xf>
    <xf numFmtId="0" fontId="24" fillId="0" borderId="3" xfId="19" applyNumberFormat="1" applyFont="1" applyFill="1" applyBorder="1" applyAlignment="1">
      <alignment horizontal="center"/>
    </xf>
    <xf numFmtId="0" fontId="42" fillId="0" borderId="3" xfId="19" applyFont="1" applyFill="1" applyBorder="1" applyAlignment="1">
      <alignment horizontal="center"/>
    </xf>
    <xf numFmtId="0" fontId="23" fillId="0" borderId="1" xfId="19" applyFont="1" applyFill="1" applyBorder="1" applyAlignment="1">
      <alignment horizontal="left"/>
    </xf>
    <xf numFmtId="0" fontId="24" fillId="0" borderId="3" xfId="19" applyNumberFormat="1" applyFont="1" applyFill="1" applyBorder="1" applyAlignment="1">
      <alignment horizontal="center" vertical="center"/>
    </xf>
    <xf numFmtId="0" fontId="24" fillId="0" borderId="3" xfId="19" applyFont="1" applyFill="1" applyBorder="1" applyAlignment="1">
      <alignment horizontal="left"/>
    </xf>
    <xf numFmtId="0" fontId="24" fillId="0" borderId="3" xfId="19" applyFont="1" applyFill="1" applyBorder="1" applyAlignment="1">
      <alignment horizontal="center" vertical="center"/>
    </xf>
    <xf numFmtId="0" fontId="39" fillId="0" borderId="3" xfId="19" applyFont="1" applyFill="1" applyBorder="1" applyAlignment="1">
      <alignment vertical="center"/>
    </xf>
    <xf numFmtId="0" fontId="39" fillId="0" borderId="3" xfId="19" applyFont="1" applyFill="1" applyBorder="1" applyAlignment="1">
      <alignment horizontal="center" vertical="center"/>
    </xf>
    <xf numFmtId="0" fontId="24" fillId="0" borderId="2" xfId="19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left"/>
    </xf>
    <xf numFmtId="0" fontId="42" fillId="0" borderId="3" xfId="19" applyFont="1" applyFill="1" applyBorder="1"/>
    <xf numFmtId="1" fontId="77" fillId="0" borderId="0" xfId="0" applyNumberFormat="1" applyFont="1" applyFill="1"/>
    <xf numFmtId="0" fontId="77" fillId="0" borderId="0" xfId="0" applyFont="1" applyFill="1"/>
    <xf numFmtId="4" fontId="77" fillId="0" borderId="0" xfId="0" applyNumberFormat="1" applyFont="1" applyFill="1"/>
    <xf numFmtId="0" fontId="21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166" fontId="69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/>
    </xf>
    <xf numFmtId="165" fontId="24" fillId="2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42" fillId="0" borderId="56" xfId="0" applyNumberFormat="1" applyFont="1" applyFill="1" applyBorder="1" applyAlignment="1">
      <alignment horizontal="center" vertical="center"/>
    </xf>
    <xf numFmtId="4" fontId="42" fillId="0" borderId="56" xfId="0" applyNumberFormat="1" applyFont="1" applyFill="1" applyBorder="1" applyAlignment="1">
      <alignment horizontal="center"/>
    </xf>
    <xf numFmtId="166" fontId="42" fillId="0" borderId="61" xfId="0" applyNumberFormat="1" applyFont="1" applyFill="1" applyBorder="1" applyAlignment="1">
      <alignment horizontal="center"/>
    </xf>
    <xf numFmtId="165" fontId="42" fillId="0" borderId="61" xfId="0" applyNumberFormat="1" applyFont="1" applyFill="1" applyBorder="1" applyAlignment="1">
      <alignment horizontal="center"/>
    </xf>
    <xf numFmtId="4" fontId="42" fillId="0" borderId="57" xfId="0" applyNumberFormat="1" applyFont="1" applyFill="1" applyBorder="1" applyAlignment="1">
      <alignment horizontal="center"/>
    </xf>
    <xf numFmtId="49" fontId="92" fillId="0" borderId="0" xfId="0" applyNumberFormat="1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/>
    </xf>
    <xf numFmtId="165" fontId="42" fillId="0" borderId="41" xfId="0" applyNumberFormat="1" applyFont="1" applyFill="1" applyBorder="1" applyAlignment="1">
      <alignment horizontal="center" vertical="center"/>
    </xf>
    <xf numFmtId="165" fontId="42" fillId="0" borderId="61" xfId="0" applyNumberFormat="1" applyFont="1" applyFill="1" applyBorder="1" applyAlignment="1">
      <alignment horizontal="center" vertical="center"/>
    </xf>
    <xf numFmtId="0" fontId="92" fillId="0" borderId="0" xfId="0" applyFont="1" applyFill="1"/>
    <xf numFmtId="166" fontId="42" fillId="0" borderId="41" xfId="0" applyNumberFormat="1" applyFont="1" applyFill="1" applyBorder="1" applyAlignment="1">
      <alignment horizontal="center"/>
    </xf>
    <xf numFmtId="165" fontId="42" fillId="0" borderId="41" xfId="0" applyNumberFormat="1" applyFont="1" applyFill="1" applyBorder="1" applyAlignment="1">
      <alignment horizontal="center"/>
    </xf>
    <xf numFmtId="4" fontId="42" fillId="0" borderId="11" xfId="0" applyNumberFormat="1" applyFont="1" applyFill="1" applyBorder="1" applyAlignment="1">
      <alignment horizontal="center"/>
    </xf>
    <xf numFmtId="165" fontId="42" fillId="0" borderId="11" xfId="0" applyNumberFormat="1" applyFont="1" applyFill="1" applyBorder="1" applyAlignment="1">
      <alignment horizontal="center" vertical="center"/>
    </xf>
    <xf numFmtId="165" fontId="42" fillId="0" borderId="57" xfId="0" applyNumberFormat="1" applyFont="1" applyFill="1" applyBorder="1" applyAlignment="1">
      <alignment horizontal="center" vertical="center"/>
    </xf>
    <xf numFmtId="165" fontId="42" fillId="0" borderId="50" xfId="0" applyNumberFormat="1" applyFont="1" applyFill="1" applyBorder="1" applyAlignment="1">
      <alignment horizontal="center" vertical="center"/>
    </xf>
    <xf numFmtId="4" fontId="42" fillId="0" borderId="20" xfId="0" applyNumberFormat="1" applyFont="1" applyFill="1" applyBorder="1" applyAlignment="1">
      <alignment horizontal="center"/>
    </xf>
    <xf numFmtId="166" fontId="42" fillId="0" borderId="71" xfId="0" applyNumberFormat="1" applyFont="1" applyFill="1" applyBorder="1" applyAlignment="1">
      <alignment horizontal="center"/>
    </xf>
    <xf numFmtId="165" fontId="42" fillId="0" borderId="20" xfId="0" applyNumberFormat="1" applyFont="1" applyFill="1" applyBorder="1" applyAlignment="1">
      <alignment horizontal="center" vertical="center"/>
    </xf>
    <xf numFmtId="165" fontId="42" fillId="0" borderId="71" xfId="0" applyNumberFormat="1" applyFont="1" applyFill="1" applyBorder="1" applyAlignment="1">
      <alignment horizontal="center"/>
    </xf>
    <xf numFmtId="4" fontId="42" fillId="0" borderId="50" xfId="0" applyNumberFormat="1" applyFont="1" applyFill="1" applyBorder="1" applyAlignment="1">
      <alignment horizontal="center"/>
    </xf>
    <xf numFmtId="166" fontId="42" fillId="0" borderId="71" xfId="0" applyNumberFormat="1" applyFont="1" applyFill="1" applyBorder="1" applyAlignment="1">
      <alignment horizontal="center" vertical="center"/>
    </xf>
    <xf numFmtId="165" fontId="42" fillId="0" borderId="71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3" fillId="0" borderId="2" xfId="0" applyFont="1" applyFill="1" applyBorder="1"/>
    <xf numFmtId="0" fontId="23" fillId="0" borderId="31" xfId="0" applyFont="1" applyFill="1" applyBorder="1"/>
    <xf numFmtId="0" fontId="35" fillId="0" borderId="0" xfId="0" applyFont="1" applyFill="1" applyBorder="1"/>
    <xf numFmtId="0" fontId="35" fillId="0" borderId="0" xfId="0" applyFont="1" applyFill="1"/>
    <xf numFmtId="0" fontId="19" fillId="0" borderId="3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/>
    </xf>
    <xf numFmtId="3" fontId="24" fillId="0" borderId="31" xfId="0" applyNumberFormat="1" applyFont="1" applyFill="1" applyBorder="1" applyAlignment="1">
      <alignment horizontal="center" vertical="center"/>
    </xf>
    <xf numFmtId="3" fontId="36" fillId="0" borderId="3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65" fontId="24" fillId="0" borderId="3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/>
    </xf>
    <xf numFmtId="165" fontId="24" fillId="0" borderId="17" xfId="0" applyNumberFormat="1" applyFont="1" applyFill="1" applyBorder="1" applyAlignment="1">
      <alignment horizontal="center" vertical="center"/>
    </xf>
    <xf numFmtId="165" fontId="24" fillId="0" borderId="18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3" fontId="24" fillId="0" borderId="4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3" fontId="24" fillId="0" borderId="6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0" xfId="0" applyNumberFormat="1" applyFont="1" applyFill="1" applyBorder="1" applyAlignment="1">
      <alignment horizontal="center" vertical="center"/>
    </xf>
    <xf numFmtId="0" fontId="24" fillId="0" borderId="42" xfId="0" applyNumberFormat="1" applyFont="1" applyFill="1" applyBorder="1" applyAlignment="1">
      <alignment horizontal="center" vertical="center"/>
    </xf>
    <xf numFmtId="2" fontId="23" fillId="0" borderId="31" xfId="0" applyNumberFormat="1" applyFont="1" applyFill="1" applyBorder="1" applyAlignment="1">
      <alignment horizontal="center" vertical="center" wrapText="1"/>
    </xf>
    <xf numFmtId="2" fontId="24" fillId="0" borderId="31" xfId="0" applyNumberFormat="1" applyFont="1" applyFill="1" applyBorder="1" applyAlignment="1">
      <alignment horizontal="center" vertical="center" wrapText="1"/>
    </xf>
    <xf numFmtId="165" fontId="24" fillId="0" borderId="22" xfId="0" applyNumberFormat="1" applyFont="1" applyFill="1" applyBorder="1" applyAlignment="1">
      <alignment horizontal="center" vertical="center"/>
    </xf>
    <xf numFmtId="165" fontId="24" fillId="0" borderId="6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2" fontId="25" fillId="0" borderId="3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166" fontId="24" fillId="0" borderId="31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2" fontId="21" fillId="0" borderId="31" xfId="0" applyNumberFormat="1" applyFont="1" applyFill="1" applyBorder="1" applyAlignment="1">
      <alignment horizontal="center" vertical="center" wrapText="1"/>
    </xf>
    <xf numFmtId="2" fontId="25" fillId="0" borderId="52" xfId="0" applyNumberFormat="1" applyFont="1" applyFill="1" applyBorder="1" applyAlignment="1">
      <alignment horizontal="center" vertical="center"/>
    </xf>
    <xf numFmtId="2" fontId="21" fillId="0" borderId="31" xfId="0" applyNumberFormat="1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3" fontId="39" fillId="0" borderId="30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vertical="center"/>
    </xf>
    <xf numFmtId="0" fontId="24" fillId="0" borderId="52" xfId="0" applyNumberFormat="1" applyFont="1" applyFill="1" applyBorder="1" applyAlignment="1">
      <alignment horizontal="center" vertical="center"/>
    </xf>
    <xf numFmtId="166" fontId="24" fillId="0" borderId="52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left" vertical="center" wrapText="1"/>
    </xf>
    <xf numFmtId="3" fontId="24" fillId="0" borderId="52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165" fontId="24" fillId="0" borderId="3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9" fillId="0" borderId="5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38" xfId="0" applyFont="1" applyFill="1" applyBorder="1"/>
    <xf numFmtId="0" fontId="48" fillId="0" borderId="14" xfId="0" applyFont="1" applyFill="1" applyBorder="1" applyAlignment="1">
      <alignment horizontal="left" wrapText="1"/>
    </xf>
    <xf numFmtId="166" fontId="76" fillId="0" borderId="14" xfId="17" applyNumberFormat="1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left" wrapText="1"/>
    </xf>
    <xf numFmtId="166" fontId="81" fillId="0" borderId="14" xfId="17" applyNumberFormat="1" applyFont="1" applyFill="1" applyBorder="1" applyAlignment="1">
      <alignment horizontal="center" wrapText="1"/>
    </xf>
    <xf numFmtId="0" fontId="48" fillId="0" borderId="63" xfId="0" applyFont="1" applyFill="1" applyBorder="1" applyAlignment="1">
      <alignment horizontal="left" wrapText="1"/>
    </xf>
    <xf numFmtId="166" fontId="76" fillId="0" borderId="63" xfId="17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/>
    <xf numFmtId="0" fontId="42" fillId="0" borderId="54" xfId="0" applyFont="1" applyFill="1" applyBorder="1" applyAlignment="1">
      <alignment vertical="top" wrapText="1"/>
    </xf>
    <xf numFmtId="0" fontId="42" fillId="0" borderId="28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vertical="center" wrapText="1"/>
    </xf>
    <xf numFmtId="49" fontId="48" fillId="0" borderId="35" xfId="0" applyNumberFormat="1" applyFont="1" applyFill="1" applyBorder="1" applyAlignment="1">
      <alignment vertical="center" wrapText="1"/>
    </xf>
    <xf numFmtId="1" fontId="44" fillId="0" borderId="0" xfId="0" applyNumberFormat="1" applyFont="1" applyFill="1"/>
    <xf numFmtId="3" fontId="44" fillId="2" borderId="22" xfId="0" applyNumberFormat="1" applyFont="1" applyFill="1" applyBorder="1" applyAlignment="1">
      <alignment horizontal="center" vertical="center" wrapText="1"/>
    </xf>
    <xf numFmtId="0" fontId="23" fillId="0" borderId="31" xfId="19" applyFont="1" applyFill="1" applyBorder="1" applyAlignment="1">
      <alignment horizontal="center" vertical="center"/>
    </xf>
    <xf numFmtId="0" fontId="32" fillId="4" borderId="4" xfId="19" applyFont="1" applyFill="1" applyBorder="1" applyAlignment="1">
      <alignment horizontal="left" vertical="center"/>
    </xf>
    <xf numFmtId="0" fontId="32" fillId="4" borderId="3" xfId="19" applyFont="1" applyFill="1" applyBorder="1" applyAlignment="1">
      <alignment horizontal="center" vertical="center"/>
    </xf>
    <xf numFmtId="3" fontId="32" fillId="4" borderId="1" xfId="19" applyNumberFormat="1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horizontal="center"/>
    </xf>
    <xf numFmtId="3" fontId="42" fillId="0" borderId="3" xfId="19" applyNumberFormat="1" applyFont="1" applyFill="1" applyBorder="1" applyAlignment="1">
      <alignment horizontal="center"/>
    </xf>
    <xf numFmtId="3" fontId="24" fillId="0" borderId="3" xfId="19" applyNumberFormat="1" applyFont="1" applyFill="1" applyBorder="1" applyAlignment="1">
      <alignment horizontal="center" vertical="center"/>
    </xf>
    <xf numFmtId="0" fontId="23" fillId="0" borderId="4" xfId="19" applyFont="1" applyFill="1" applyBorder="1"/>
    <xf numFmtId="0" fontId="38" fillId="0" borderId="3" xfId="19" applyFont="1" applyFill="1" applyBorder="1" applyAlignment="1">
      <alignment horizontal="center" vertical="center"/>
    </xf>
    <xf numFmtId="49" fontId="38" fillId="0" borderId="3" xfId="19" applyNumberFormat="1" applyFont="1" applyFill="1" applyBorder="1" applyAlignment="1">
      <alignment horizontal="center"/>
    </xf>
    <xf numFmtId="0" fontId="24" fillId="0" borderId="4" xfId="19" applyFont="1" applyFill="1" applyBorder="1"/>
    <xf numFmtId="49" fontId="24" fillId="0" borderId="3" xfId="19" applyNumberFormat="1" applyFont="1" applyFill="1" applyBorder="1" applyAlignment="1">
      <alignment horizontal="center"/>
    </xf>
    <xf numFmtId="0" fontId="24" fillId="0" borderId="4" xfId="19" applyFont="1" applyFill="1" applyBorder="1" applyAlignment="1">
      <alignment vertical="center" wrapText="1"/>
    </xf>
    <xf numFmtId="0" fontId="47" fillId="0" borderId="3" xfId="19" applyFont="1" applyFill="1" applyBorder="1" applyAlignment="1">
      <alignment horizontal="center" vertical="center"/>
    </xf>
    <xf numFmtId="3" fontId="42" fillId="0" borderId="3" xfId="19" applyNumberFormat="1" applyFont="1" applyFill="1" applyBorder="1" applyAlignment="1">
      <alignment horizontal="center" vertical="center"/>
    </xf>
    <xf numFmtId="3" fontId="38" fillId="0" borderId="3" xfId="19" applyNumberFormat="1" applyFont="1" applyFill="1" applyBorder="1" applyAlignment="1">
      <alignment horizontal="center" vertical="center"/>
    </xf>
    <xf numFmtId="0" fontId="39" fillId="0" borderId="4" xfId="19" applyFont="1" applyFill="1" applyBorder="1" applyAlignment="1">
      <alignment vertical="center" wrapText="1"/>
    </xf>
    <xf numFmtId="12" fontId="24" fillId="0" borderId="3" xfId="19" applyNumberFormat="1" applyFont="1" applyFill="1" applyBorder="1" applyAlignment="1">
      <alignment horizontal="center" vertical="center"/>
    </xf>
    <xf numFmtId="0" fontId="39" fillId="0" borderId="4" xfId="19" applyFont="1" applyFill="1" applyBorder="1" applyAlignment="1">
      <alignment vertical="center"/>
    </xf>
    <xf numFmtId="3" fontId="24" fillId="0" borderId="2" xfId="19" applyNumberFormat="1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horizontal="left"/>
    </xf>
    <xf numFmtId="0" fontId="38" fillId="0" borderId="4" xfId="19" applyFont="1" applyFill="1" applyBorder="1" applyAlignment="1">
      <alignment horizontal="left"/>
    </xf>
    <xf numFmtId="0" fontId="39" fillId="0" borderId="4" xfId="19" applyFont="1" applyFill="1" applyBorder="1" applyAlignment="1">
      <alignment horizontal="left"/>
    </xf>
    <xf numFmtId="0" fontId="24" fillId="0" borderId="4" xfId="19" applyFont="1" applyFill="1" applyBorder="1" applyAlignment="1">
      <alignment horizontal="left"/>
    </xf>
    <xf numFmtId="0" fontId="38" fillId="0" borderId="1" xfId="19" applyFont="1" applyFill="1" applyBorder="1" applyAlignment="1">
      <alignment horizontal="center"/>
    </xf>
    <xf numFmtId="3" fontId="24" fillId="0" borderId="1" xfId="19" applyNumberFormat="1" applyFont="1" applyFill="1" applyBorder="1" applyAlignment="1">
      <alignment horizontal="center" vertical="center"/>
    </xf>
    <xf numFmtId="3" fontId="39" fillId="0" borderId="3" xfId="19" applyNumberFormat="1" applyFont="1" applyFill="1" applyBorder="1" applyAlignment="1">
      <alignment horizontal="center" vertical="center"/>
    </xf>
    <xf numFmtId="0" fontId="39" fillId="0" borderId="3" xfId="19" applyFont="1" applyFill="1" applyBorder="1" applyAlignment="1">
      <alignment horizontal="center"/>
    </xf>
    <xf numFmtId="49" fontId="24" fillId="0" borderId="3" xfId="19" applyNumberFormat="1" applyFont="1" applyFill="1" applyBorder="1" applyAlignment="1">
      <alignment horizontal="center" vertical="center"/>
    </xf>
    <xf numFmtId="14" fontId="23" fillId="0" borderId="52" xfId="19" applyNumberFormat="1" applyFont="1" applyFill="1" applyBorder="1" applyAlignment="1">
      <alignment horizontal="center" vertical="center"/>
    </xf>
    <xf numFmtId="0" fontId="38" fillId="0" borderId="36" xfId="19" applyFont="1" applyFill="1" applyBorder="1" applyAlignment="1">
      <alignment horizontal="center"/>
    </xf>
    <xf numFmtId="0" fontId="18" fillId="0" borderId="36" xfId="19" applyFill="1" applyBorder="1"/>
    <xf numFmtId="3" fontId="42" fillId="0" borderId="36" xfId="19" applyNumberFormat="1" applyFont="1" applyFill="1" applyBorder="1" applyAlignment="1">
      <alignment horizontal="center"/>
    </xf>
    <xf numFmtId="0" fontId="38" fillId="6" borderId="36" xfId="19" applyFont="1" applyFill="1" applyBorder="1" applyAlignment="1">
      <alignment horizontal="center"/>
    </xf>
    <xf numFmtId="0" fontId="24" fillId="6" borderId="36" xfId="19" applyFont="1" applyFill="1" applyBorder="1" applyAlignment="1">
      <alignment horizontal="center"/>
    </xf>
    <xf numFmtId="0" fontId="24" fillId="6" borderId="37" xfId="19" applyFont="1" applyFill="1" applyBorder="1" applyAlignment="1">
      <alignment horizontal="center"/>
    </xf>
    <xf numFmtId="0" fontId="23" fillId="0" borderId="5" xfId="19" applyFont="1" applyFill="1" applyBorder="1"/>
    <xf numFmtId="0" fontId="24" fillId="0" borderId="1" xfId="19" applyFont="1" applyFill="1" applyBorder="1" applyAlignment="1">
      <alignment horizontal="center" vertical="center"/>
    </xf>
    <xf numFmtId="49" fontId="24" fillId="0" borderId="1" xfId="19" applyNumberFormat="1" applyFont="1" applyFill="1" applyBorder="1" applyAlignment="1">
      <alignment horizontal="center"/>
    </xf>
    <xf numFmtId="0" fontId="23" fillId="0" borderId="5" xfId="19" applyFont="1" applyFill="1" applyBorder="1" applyAlignment="1">
      <alignment vertical="center"/>
    </xf>
    <xf numFmtId="3" fontId="42" fillId="0" borderId="1" xfId="19" applyNumberFormat="1" applyFont="1" applyFill="1" applyBorder="1" applyAlignment="1">
      <alignment horizontal="center" vertical="center"/>
    </xf>
    <xf numFmtId="0" fontId="38" fillId="0" borderId="4" xfId="19" applyFont="1" applyFill="1" applyBorder="1" applyAlignment="1">
      <alignment vertical="center" wrapText="1"/>
    </xf>
    <xf numFmtId="0" fontId="23" fillId="0" borderId="3" xfId="19" applyFont="1" applyFill="1" applyBorder="1" applyAlignment="1">
      <alignment horizontal="center"/>
    </xf>
    <xf numFmtId="0" fontId="38" fillId="0" borderId="4" xfId="19" applyFont="1" applyFill="1" applyBorder="1" applyAlignment="1">
      <alignment vertical="center"/>
    </xf>
    <xf numFmtId="0" fontId="39" fillId="0" borderId="30" xfId="19" applyFont="1" applyFill="1" applyBorder="1" applyAlignment="1">
      <alignment vertical="center"/>
    </xf>
    <xf numFmtId="0" fontId="38" fillId="0" borderId="4" xfId="19" applyFont="1" applyFill="1" applyBorder="1" applyAlignment="1">
      <alignment horizontal="left" vertical="center" wrapText="1"/>
    </xf>
    <xf numFmtId="0" fontId="23" fillId="0" borderId="5" xfId="19" applyFont="1" applyFill="1" applyBorder="1" applyAlignment="1">
      <alignment horizontal="left"/>
    </xf>
    <xf numFmtId="0" fontId="38" fillId="0" borderId="4" xfId="19" applyFont="1" applyFill="1" applyBorder="1" applyAlignment="1">
      <alignment horizontal="left" wrapText="1"/>
    </xf>
    <xf numFmtId="0" fontId="39" fillId="0" borderId="2" xfId="19" applyFont="1" applyFill="1" applyBorder="1" applyAlignment="1">
      <alignment horizontal="center" vertical="center"/>
    </xf>
    <xf numFmtId="3" fontId="39" fillId="0" borderId="2" xfId="19" applyNumberFormat="1" applyFont="1" applyFill="1" applyBorder="1" applyAlignment="1">
      <alignment horizontal="center" vertical="center"/>
    </xf>
    <xf numFmtId="0" fontId="24" fillId="0" borderId="4" xfId="19" applyFont="1" applyFill="1" applyBorder="1" applyAlignment="1">
      <alignment horizontal="left" wrapText="1"/>
    </xf>
    <xf numFmtId="3" fontId="39" fillId="0" borderId="3" xfId="19" applyNumberFormat="1" applyFont="1" applyFill="1" applyBorder="1" applyAlignment="1">
      <alignment horizontal="center"/>
    </xf>
    <xf numFmtId="0" fontId="38" fillId="0" borderId="30" xfId="19" applyFont="1" applyFill="1" applyBorder="1" applyAlignment="1">
      <alignment horizontal="left" wrapText="1"/>
    </xf>
    <xf numFmtId="0" fontId="38" fillId="0" borderId="2" xfId="19" applyFont="1" applyFill="1" applyBorder="1" applyAlignment="1">
      <alignment horizontal="center" vertical="center"/>
    </xf>
    <xf numFmtId="3" fontId="32" fillId="4" borderId="31" xfId="19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64" fillId="0" borderId="5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top" wrapText="1"/>
    </xf>
    <xf numFmtId="165" fontId="24" fillId="0" borderId="2" xfId="0" applyNumberFormat="1" applyFont="1" applyFill="1" applyBorder="1" applyAlignment="1">
      <alignment horizontal="center" vertical="center"/>
    </xf>
    <xf numFmtId="2" fontId="23" fillId="2" borderId="49" xfId="0" applyNumberFormat="1" applyFont="1" applyFill="1" applyBorder="1" applyAlignment="1">
      <alignment horizontal="center" vertical="top"/>
    </xf>
    <xf numFmtId="49" fontId="23" fillId="2" borderId="49" xfId="0" applyNumberFormat="1" applyFont="1" applyFill="1" applyBorder="1" applyAlignment="1">
      <alignment horizontal="center" vertical="center" wrapText="1"/>
    </xf>
    <xf numFmtId="49" fontId="20" fillId="2" borderId="22" xfId="0" applyNumberFormat="1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vertical="center"/>
    </xf>
    <xf numFmtId="0" fontId="24" fillId="2" borderId="22" xfId="0" applyNumberFormat="1" applyFont="1" applyFill="1" applyBorder="1" applyAlignment="1">
      <alignment horizontal="center" vertical="center"/>
    </xf>
    <xf numFmtId="3" fontId="39" fillId="2" borderId="22" xfId="0" applyNumberFormat="1" applyFont="1" applyFill="1" applyBorder="1" applyAlignment="1">
      <alignment horizontal="center" vertical="center" wrapText="1"/>
    </xf>
    <xf numFmtId="165" fontId="39" fillId="2" borderId="22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left" vertical="top" wrapText="1"/>
    </xf>
    <xf numFmtId="3" fontId="24" fillId="0" borderId="37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3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 wrapText="1"/>
    </xf>
    <xf numFmtId="0" fontId="20" fillId="2" borderId="5" xfId="0" applyNumberFormat="1" applyFont="1" applyFill="1" applyBorder="1" applyAlignment="1">
      <alignment horizontal="center" vertical="center"/>
    </xf>
    <xf numFmtId="165" fontId="24" fillId="2" borderId="35" xfId="0" applyNumberFormat="1" applyFont="1" applyFill="1" applyBorder="1" applyAlignment="1">
      <alignment horizontal="center" vertical="center" wrapText="1"/>
    </xf>
    <xf numFmtId="4" fontId="24" fillId="0" borderId="36" xfId="0" applyNumberFormat="1" applyFont="1" applyFill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center" vertical="center" wrapText="1"/>
    </xf>
    <xf numFmtId="3" fontId="39" fillId="0" borderId="36" xfId="0" applyNumberFormat="1" applyFont="1" applyFill="1" applyBorder="1" applyAlignment="1">
      <alignment horizontal="center" vertical="center" wrapText="1"/>
    </xf>
    <xf numFmtId="3" fontId="24" fillId="0" borderId="5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41" fillId="0" borderId="40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23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63" xfId="0" applyNumberFormat="1" applyFont="1" applyFill="1" applyBorder="1" applyAlignment="1">
      <alignment horizontal="center" vertical="center"/>
    </xf>
    <xf numFmtId="0" fontId="45" fillId="0" borderId="40" xfId="0" applyNumberFormat="1" applyFont="1" applyFill="1" applyBorder="1" applyAlignment="1">
      <alignment horizontal="center" vertical="center"/>
    </xf>
    <xf numFmtId="0" fontId="45" fillId="0" borderId="46" xfId="0" applyNumberFormat="1" applyFont="1" applyFill="1" applyBorder="1" applyAlignment="1">
      <alignment horizontal="center" vertical="center"/>
    </xf>
    <xf numFmtId="0" fontId="38" fillId="0" borderId="38" xfId="0" applyNumberFormat="1" applyFont="1" applyFill="1" applyBorder="1" applyAlignment="1">
      <alignment horizontal="center" vertical="center"/>
    </xf>
    <xf numFmtId="0" fontId="36" fillId="0" borderId="40" xfId="0" applyNumberFormat="1" applyFont="1" applyFill="1" applyBorder="1" applyAlignment="1">
      <alignment horizontal="center" vertical="center"/>
    </xf>
    <xf numFmtId="0" fontId="80" fillId="0" borderId="42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165" fontId="38" fillId="0" borderId="12" xfId="0" applyNumberFormat="1" applyFont="1" applyFill="1" applyBorder="1" applyAlignment="1">
      <alignment horizontal="center" vertical="center"/>
    </xf>
    <xf numFmtId="165" fontId="45" fillId="0" borderId="14" xfId="0" applyNumberFormat="1" applyFont="1" applyFill="1" applyBorder="1" applyAlignment="1">
      <alignment horizontal="center" vertical="center"/>
    </xf>
    <xf numFmtId="165" fontId="38" fillId="0" borderId="14" xfId="0" applyNumberFormat="1" applyFont="1" applyFill="1" applyBorder="1" applyAlignment="1">
      <alignment horizontal="center" vertical="center"/>
    </xf>
    <xf numFmtId="165" fontId="38" fillId="0" borderId="2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3" fontId="39" fillId="0" borderId="63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0" fontId="19" fillId="0" borderId="14" xfId="0" applyFont="1" applyFill="1" applyBorder="1"/>
    <xf numFmtId="0" fontId="39" fillId="0" borderId="14" xfId="0" applyFont="1" applyFill="1" applyBorder="1" applyAlignment="1">
      <alignment horizontal="left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24" fillId="0" borderId="63" xfId="0" applyFont="1" applyFill="1" applyBorder="1" applyAlignment="1">
      <alignment vertical="center" wrapText="1"/>
    </xf>
    <xf numFmtId="0" fontId="24" fillId="0" borderId="63" xfId="0" applyNumberFormat="1" applyFont="1" applyFill="1" applyBorder="1" applyAlignment="1">
      <alignment horizontal="center" vertical="center"/>
    </xf>
    <xf numFmtId="165" fontId="38" fillId="0" borderId="12" xfId="0" applyNumberFormat="1" applyFont="1" applyFill="1" applyBorder="1" applyAlignment="1">
      <alignment horizontal="center" vertical="center" wrapText="1"/>
    </xf>
    <xf numFmtId="165" fontId="39" fillId="0" borderId="14" xfId="0" applyNumberFormat="1" applyFont="1" applyFill="1" applyBorder="1" applyAlignment="1">
      <alignment horizontal="center" vertical="center" wrapText="1"/>
    </xf>
    <xf numFmtId="165" fontId="39" fillId="0" borderId="63" xfId="0" applyNumberFormat="1" applyFont="1" applyFill="1" applyBorder="1" applyAlignment="1">
      <alignment horizontal="center" vertical="center" wrapText="1"/>
    </xf>
    <xf numFmtId="3" fontId="24" fillId="0" borderId="37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/>
    </xf>
    <xf numFmtId="165" fontId="2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top" wrapText="1"/>
    </xf>
    <xf numFmtId="0" fontId="47" fillId="0" borderId="62" xfId="0" applyFont="1" applyFill="1" applyBorder="1" applyAlignment="1">
      <alignment horizontal="center" vertical="top" wrapText="1"/>
    </xf>
    <xf numFmtId="0" fontId="47" fillId="0" borderId="5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35" xfId="0" applyFont="1" applyFill="1" applyBorder="1" applyAlignment="1">
      <alignment horizontal="center" vertical="top" wrapText="1"/>
    </xf>
    <xf numFmtId="0" fontId="20" fillId="3" borderId="0" xfId="0" applyFont="1" applyFill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2" fontId="31" fillId="0" borderId="0" xfId="0" applyNumberFormat="1" applyFont="1" applyFill="1" applyAlignment="1">
      <alignment horizontal="center"/>
    </xf>
    <xf numFmtId="2" fontId="35" fillId="0" borderId="9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2" fontId="46" fillId="0" borderId="52" xfId="0" applyNumberFormat="1" applyFont="1" applyFill="1" applyBorder="1" applyAlignment="1">
      <alignment horizontal="center" vertical="center"/>
    </xf>
    <xf numFmtId="2" fontId="46" fillId="0" borderId="49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24" fillId="0" borderId="49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/>
    </xf>
    <xf numFmtId="3" fontId="24" fillId="0" borderId="5" xfId="0" applyNumberFormat="1" applyFont="1" applyFill="1" applyBorder="1" applyAlignment="1">
      <alignment horizontal="center"/>
    </xf>
    <xf numFmtId="3" fontId="24" fillId="0" borderId="35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  <xf numFmtId="3" fontId="64" fillId="0" borderId="52" xfId="0" applyNumberFormat="1" applyFont="1" applyFill="1" applyBorder="1" applyAlignment="1">
      <alignment horizontal="center" vertical="center" wrapText="1"/>
    </xf>
    <xf numFmtId="3" fontId="64" fillId="0" borderId="49" xfId="0" applyNumberFormat="1" applyFont="1" applyFill="1" applyBorder="1" applyAlignment="1">
      <alignment horizontal="center" vertical="center" wrapText="1"/>
    </xf>
    <xf numFmtId="3" fontId="36" fillId="0" borderId="52" xfId="0" applyNumberFormat="1" applyFont="1" applyFill="1" applyBorder="1" applyAlignment="1">
      <alignment horizontal="center" vertical="center"/>
    </xf>
    <xf numFmtId="3" fontId="36" fillId="0" borderId="49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/>
    </xf>
    <xf numFmtId="3" fontId="24" fillId="0" borderId="49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left" vertical="center" wrapText="1" indent="3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63" xfId="0" applyNumberFormat="1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30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2" fontId="64" fillId="0" borderId="67" xfId="0" applyNumberFormat="1" applyFont="1" applyFill="1" applyBorder="1" applyAlignment="1">
      <alignment horizontal="center" vertical="center" wrapText="1"/>
    </xf>
    <xf numFmtId="2" fontId="64" fillId="0" borderId="68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80" fillId="0" borderId="41" xfId="0" applyFont="1" applyFill="1" applyBorder="1" applyAlignment="1">
      <alignment horizontal="left" vertical="center" wrapText="1"/>
    </xf>
    <xf numFmtId="0" fontId="80" fillId="0" borderId="6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38" fillId="0" borderId="41" xfId="0" applyFont="1" applyFill="1" applyBorder="1" applyAlignment="1">
      <alignment horizontal="left" vertical="center" wrapText="1"/>
    </xf>
    <xf numFmtId="0" fontId="38" fillId="0" borderId="64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55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49" fontId="45" fillId="0" borderId="17" xfId="0" applyNumberFormat="1" applyFont="1" applyFill="1" applyBorder="1" applyAlignment="1">
      <alignment horizontal="left" vertical="center" wrapText="1"/>
    </xf>
    <xf numFmtId="49" fontId="45" fillId="0" borderId="18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2" fontId="64" fillId="0" borderId="52" xfId="0" applyNumberFormat="1" applyFont="1" applyFill="1" applyBorder="1" applyAlignment="1">
      <alignment horizontal="center" vertical="center" wrapText="1"/>
    </xf>
    <xf numFmtId="2" fontId="64" fillId="0" borderId="49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28" fillId="0" borderId="35" xfId="0" applyNumberFormat="1" applyFont="1" applyFill="1" applyBorder="1" applyAlignment="1">
      <alignment horizontal="center" vertical="center" wrapText="1"/>
    </xf>
    <xf numFmtId="2" fontId="28" fillId="0" borderId="30" xfId="0" applyNumberFormat="1" applyFont="1" applyFill="1" applyBorder="1" applyAlignment="1">
      <alignment horizontal="center" vertical="center" wrapText="1"/>
    </xf>
    <xf numFmtId="2" fontId="28" fillId="0" borderId="3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3" fillId="0" borderId="52" xfId="0" applyNumberFormat="1" applyFont="1" applyFill="1" applyBorder="1" applyAlignment="1">
      <alignment horizontal="center" vertical="center"/>
    </xf>
    <xf numFmtId="0" fontId="0" fillId="0" borderId="47" xfId="0" applyFill="1" applyBorder="1"/>
    <xf numFmtId="0" fontId="0" fillId="0" borderId="49" xfId="0" applyFill="1" applyBorder="1"/>
    <xf numFmtId="0" fontId="22" fillId="5" borderId="52" xfId="19" applyFont="1" applyFill="1" applyBorder="1" applyAlignment="1">
      <alignment horizontal="center" vertical="center"/>
    </xf>
    <xf numFmtId="0" fontId="22" fillId="5" borderId="47" xfId="19" applyFont="1" applyFill="1" applyBorder="1" applyAlignment="1">
      <alignment horizontal="center" vertical="center"/>
    </xf>
    <xf numFmtId="0" fontId="22" fillId="5" borderId="49" xfId="19" applyFont="1" applyFill="1" applyBorder="1" applyAlignment="1">
      <alignment horizontal="center" vertical="center"/>
    </xf>
    <xf numFmtId="0" fontId="22" fillId="5" borderId="10" xfId="19" applyFont="1" applyFill="1" applyBorder="1" applyAlignment="1">
      <alignment horizontal="center" vertical="center"/>
    </xf>
    <xf numFmtId="0" fontId="22" fillId="5" borderId="35" xfId="19" applyFont="1" applyFill="1" applyBorder="1" applyAlignment="1">
      <alignment horizontal="center" vertical="center"/>
    </xf>
    <xf numFmtId="0" fontId="22" fillId="5" borderId="0" xfId="19" applyFont="1" applyFill="1" applyBorder="1" applyAlignment="1">
      <alignment horizontal="center" vertical="center"/>
    </xf>
    <xf numFmtId="0" fontId="22" fillId="5" borderId="36" xfId="19" applyFont="1" applyFill="1" applyBorder="1" applyAlignment="1">
      <alignment horizontal="center" vertical="center"/>
    </xf>
    <xf numFmtId="0" fontId="31" fillId="0" borderId="0" xfId="19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</xf>
    <xf numFmtId="0" fontId="22" fillId="0" borderId="1" xfId="19" applyFont="1" applyFill="1" applyBorder="1" applyAlignment="1">
      <alignment horizontal="center" vertical="center"/>
    </xf>
    <xf numFmtId="0" fontId="22" fillId="0" borderId="30" xfId="19" applyFont="1" applyFill="1" applyBorder="1" applyAlignment="1">
      <alignment horizontal="center" vertical="center"/>
    </xf>
    <xf numFmtId="0" fontId="47" fillId="0" borderId="52" xfId="19" applyFont="1" applyFill="1" applyBorder="1" applyAlignment="1">
      <alignment horizontal="center" vertical="center"/>
    </xf>
    <xf numFmtId="0" fontId="47" fillId="0" borderId="47" xfId="19" applyFont="1" applyFill="1" applyBorder="1" applyAlignment="1">
      <alignment horizontal="center" vertical="center"/>
    </xf>
    <xf numFmtId="0" fontId="22" fillId="5" borderId="37" xfId="19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 wrapText="1"/>
    </xf>
    <xf numFmtId="0" fontId="78" fillId="0" borderId="49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2" fontId="22" fillId="0" borderId="52" xfId="0" applyNumberFormat="1" applyFont="1" applyFill="1" applyBorder="1" applyAlignment="1">
      <alignment horizontal="center" vertical="center"/>
    </xf>
    <xf numFmtId="2" fontId="22" fillId="0" borderId="47" xfId="0" applyNumberFormat="1" applyFont="1" applyFill="1" applyBorder="1" applyAlignment="1">
      <alignment horizontal="center" vertical="center"/>
    </xf>
    <xf numFmtId="2" fontId="22" fillId="0" borderId="49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 wrapText="1"/>
    </xf>
    <xf numFmtId="0" fontId="57" fillId="0" borderId="23" xfId="0" applyFont="1" applyFill="1" applyBorder="1" applyAlignment="1">
      <alignment horizont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1" fontId="47" fillId="0" borderId="58" xfId="0" applyNumberFormat="1" applyFont="1" applyFill="1" applyBorder="1" applyAlignment="1">
      <alignment horizontal="center" vertical="center"/>
    </xf>
    <xf numFmtId="1" fontId="47" fillId="0" borderId="19" xfId="0" applyNumberFormat="1" applyFont="1" applyFill="1" applyBorder="1" applyAlignment="1">
      <alignment horizontal="center" vertical="center"/>
    </xf>
    <xf numFmtId="1" fontId="47" fillId="0" borderId="65" xfId="0" applyNumberFormat="1" applyFont="1" applyFill="1" applyBorder="1" applyAlignment="1">
      <alignment horizontal="center" vertical="center"/>
    </xf>
    <xf numFmtId="1" fontId="47" fillId="0" borderId="57" xfId="0" applyNumberFormat="1" applyFont="1" applyFill="1" applyBorder="1" applyAlignment="1">
      <alignment horizontal="center" vertical="center"/>
    </xf>
    <xf numFmtId="1" fontId="47" fillId="0" borderId="56" xfId="0" applyNumberFormat="1" applyFont="1" applyFill="1" applyBorder="1" applyAlignment="1">
      <alignment horizontal="center" vertical="center"/>
    </xf>
    <xf numFmtId="1" fontId="47" fillId="0" borderId="61" xfId="0" applyNumberFormat="1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168" fontId="42" fillId="0" borderId="13" xfId="1" applyNumberFormat="1" applyFont="1" applyFill="1" applyBorder="1" applyAlignment="1">
      <alignment horizontal="center" vertical="center"/>
    </xf>
    <xf numFmtId="168" fontId="42" fillId="0" borderId="16" xfId="1" applyNumberFormat="1" applyFont="1" applyFill="1" applyBorder="1" applyAlignment="1">
      <alignment horizontal="center" vertical="center"/>
    </xf>
    <xf numFmtId="168" fontId="42" fillId="0" borderId="51" xfId="1" applyNumberFormat="1" applyFont="1" applyFill="1" applyBorder="1" applyAlignment="1">
      <alignment horizontal="center" vertical="center"/>
    </xf>
    <xf numFmtId="168" fontId="42" fillId="0" borderId="12" xfId="1" applyNumberFormat="1" applyFont="1" applyFill="1" applyBorder="1" applyAlignment="1">
      <alignment horizontal="center" vertical="center"/>
    </xf>
    <xf numFmtId="168" fontId="42" fillId="0" borderId="14" xfId="1" applyNumberFormat="1" applyFont="1" applyFill="1" applyBorder="1" applyAlignment="1">
      <alignment horizontal="center" vertical="center"/>
    </xf>
    <xf numFmtId="168" fontId="42" fillId="0" borderId="63" xfId="1" applyNumberFormat="1" applyFont="1" applyFill="1" applyBorder="1" applyAlignment="1">
      <alignment horizontal="center" vertical="center"/>
    </xf>
    <xf numFmtId="49" fontId="47" fillId="0" borderId="5" xfId="0" applyNumberFormat="1" applyFont="1" applyFill="1" applyBorder="1" applyAlignment="1">
      <alignment vertical="center" wrapText="1"/>
    </xf>
    <xf numFmtId="0" fontId="92" fillId="0" borderId="35" xfId="0" applyFont="1" applyFill="1" applyBorder="1" applyAlignment="1">
      <alignment vertical="center"/>
    </xf>
    <xf numFmtId="49" fontId="92" fillId="0" borderId="4" xfId="0" applyNumberFormat="1" applyFont="1" applyFill="1" applyBorder="1" applyAlignment="1">
      <alignment vertical="center" wrapText="1"/>
    </xf>
    <xf numFmtId="0" fontId="92" fillId="0" borderId="36" xfId="0" applyFont="1" applyFill="1" applyBorder="1" applyAlignment="1">
      <alignment vertical="center"/>
    </xf>
    <xf numFmtId="49" fontId="92" fillId="0" borderId="30" xfId="0" applyNumberFormat="1" applyFont="1" applyFill="1" applyBorder="1" applyAlignment="1">
      <alignment vertical="center" wrapText="1"/>
    </xf>
    <xf numFmtId="0" fontId="92" fillId="0" borderId="37" xfId="0" applyFont="1" applyFill="1" applyBorder="1" applyAlignment="1">
      <alignment vertical="center"/>
    </xf>
    <xf numFmtId="166" fontId="42" fillId="0" borderId="72" xfId="0" applyNumberFormat="1" applyFont="1" applyFill="1" applyBorder="1" applyAlignment="1">
      <alignment horizontal="center" vertical="center"/>
    </xf>
    <xf numFmtId="166" fontId="42" fillId="0" borderId="6" xfId="0" applyNumberFormat="1" applyFont="1" applyFill="1" applyBorder="1" applyAlignment="1">
      <alignment horizontal="center" vertical="center"/>
    </xf>
    <xf numFmtId="166" fontId="42" fillId="0" borderId="73" xfId="0" applyNumberFormat="1" applyFont="1" applyFill="1" applyBorder="1" applyAlignment="1">
      <alignment horizontal="center" vertical="center"/>
    </xf>
    <xf numFmtId="166" fontId="42" fillId="0" borderId="74" xfId="0" applyNumberFormat="1" applyFont="1" applyFill="1" applyBorder="1" applyAlignment="1">
      <alignment horizontal="center" vertical="center"/>
    </xf>
    <xf numFmtId="166" fontId="42" fillId="0" borderId="7" xfId="0" applyNumberFormat="1" applyFont="1" applyFill="1" applyBorder="1" applyAlignment="1">
      <alignment horizontal="center" vertical="center"/>
    </xf>
    <xf numFmtId="166" fontId="42" fillId="0" borderId="75" xfId="0" applyNumberFormat="1" applyFont="1" applyFill="1" applyBorder="1" applyAlignment="1">
      <alignment horizontal="center" vertical="center"/>
    </xf>
    <xf numFmtId="166" fontId="42" fillId="0" borderId="70" xfId="0" applyNumberFormat="1" applyFont="1" applyFill="1" applyBorder="1" applyAlignment="1">
      <alignment horizontal="center" vertical="center"/>
    </xf>
    <xf numFmtId="166" fontId="42" fillId="0" borderId="8" xfId="0" applyNumberFormat="1" applyFont="1" applyFill="1" applyBorder="1" applyAlignment="1">
      <alignment horizontal="center" vertical="center"/>
    </xf>
    <xf numFmtId="166" fontId="42" fillId="0" borderId="53" xfId="0" applyNumberFormat="1" applyFont="1" applyFill="1" applyBorder="1" applyAlignment="1">
      <alignment horizontal="center" vertical="center"/>
    </xf>
    <xf numFmtId="166" fontId="42" fillId="0" borderId="50" xfId="0" applyNumberFormat="1" applyFont="1" applyFill="1" applyBorder="1" applyAlignment="1">
      <alignment horizontal="center" vertical="center"/>
    </xf>
    <xf numFmtId="166" fontId="42" fillId="0" borderId="20" xfId="0" applyNumberFormat="1" applyFont="1" applyFill="1" applyBorder="1" applyAlignment="1">
      <alignment horizontal="center" vertical="center"/>
    </xf>
    <xf numFmtId="166" fontId="42" fillId="0" borderId="71" xfId="0" applyNumberFormat="1" applyFont="1" applyFill="1" applyBorder="1" applyAlignment="1">
      <alignment horizontal="center" vertical="center"/>
    </xf>
    <xf numFmtId="166" fontId="42" fillId="0" borderId="57" xfId="0" applyNumberFormat="1" applyFont="1" applyFill="1" applyBorder="1" applyAlignment="1">
      <alignment horizontal="center" vertical="center"/>
    </xf>
    <xf numFmtId="166" fontId="42" fillId="0" borderId="56" xfId="0" applyNumberFormat="1" applyFont="1" applyFill="1" applyBorder="1" applyAlignment="1">
      <alignment horizontal="center" vertical="center"/>
    </xf>
    <xf numFmtId="166" fontId="42" fillId="0" borderId="61" xfId="0" applyNumberFormat="1" applyFont="1" applyFill="1" applyBorder="1" applyAlignment="1">
      <alignment horizontal="center" vertical="center"/>
    </xf>
    <xf numFmtId="166" fontId="42" fillId="0" borderId="1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/>
    </xf>
    <xf numFmtId="166" fontId="42" fillId="0" borderId="9" xfId="0" applyNumberFormat="1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center" vertical="center"/>
    </xf>
    <xf numFmtId="166" fontId="42" fillId="0" borderId="3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/>
    </xf>
    <xf numFmtId="167" fontId="47" fillId="0" borderId="5" xfId="0" applyNumberFormat="1" applyFont="1" applyFill="1" applyBorder="1" applyAlignment="1">
      <alignment vertical="center" wrapText="1"/>
    </xf>
    <xf numFmtId="167" fontId="47" fillId="0" borderId="35" xfId="0" applyNumberFormat="1" applyFont="1" applyFill="1" applyBorder="1" applyAlignment="1">
      <alignment vertical="center" wrapText="1"/>
    </xf>
    <xf numFmtId="167" fontId="47" fillId="0" borderId="4" xfId="0" applyNumberFormat="1" applyFont="1" applyFill="1" applyBorder="1" applyAlignment="1">
      <alignment vertical="center" wrapText="1"/>
    </xf>
    <xf numFmtId="167" fontId="47" fillId="0" borderId="36" xfId="0" applyNumberFormat="1" applyFont="1" applyFill="1" applyBorder="1" applyAlignment="1">
      <alignment vertical="center" wrapText="1"/>
    </xf>
    <xf numFmtId="167" fontId="47" fillId="0" borderId="30" xfId="0" applyNumberFormat="1" applyFont="1" applyFill="1" applyBorder="1" applyAlignment="1">
      <alignment vertical="center" wrapText="1"/>
    </xf>
    <xf numFmtId="167" fontId="47" fillId="0" borderId="37" xfId="0" applyNumberFormat="1" applyFont="1" applyFill="1" applyBorder="1" applyAlignment="1">
      <alignment vertical="center" wrapText="1"/>
    </xf>
    <xf numFmtId="168" fontId="42" fillId="0" borderId="70" xfId="1" applyNumberFormat="1" applyFont="1" applyFill="1" applyBorder="1" applyAlignment="1">
      <alignment horizontal="center" vertical="center"/>
    </xf>
    <xf numFmtId="168" fontId="42" fillId="0" borderId="8" xfId="1" applyNumberFormat="1" applyFont="1" applyFill="1" applyBorder="1" applyAlignment="1">
      <alignment horizontal="center" vertical="center"/>
    </xf>
    <xf numFmtId="168" fontId="42" fillId="0" borderId="53" xfId="1" applyNumberFormat="1" applyFont="1" applyFill="1" applyBorder="1" applyAlignment="1">
      <alignment horizontal="center" vertical="center"/>
    </xf>
    <xf numFmtId="168" fontId="42" fillId="0" borderId="50" xfId="1" applyNumberFormat="1" applyFont="1" applyFill="1" applyBorder="1" applyAlignment="1">
      <alignment horizontal="center" vertical="center"/>
    </xf>
    <xf numFmtId="168" fontId="42" fillId="0" borderId="20" xfId="1" applyNumberFormat="1" applyFont="1" applyFill="1" applyBorder="1" applyAlignment="1">
      <alignment horizontal="center" vertical="center"/>
    </xf>
    <xf numFmtId="168" fontId="42" fillId="0" borderId="71" xfId="1" applyNumberFormat="1" applyFont="1" applyFill="1" applyBorder="1" applyAlignment="1">
      <alignment horizontal="center" vertical="center"/>
    </xf>
    <xf numFmtId="168" fontId="42" fillId="0" borderId="57" xfId="1" applyNumberFormat="1" applyFont="1" applyFill="1" applyBorder="1" applyAlignment="1">
      <alignment horizontal="center" vertical="center"/>
    </xf>
    <xf numFmtId="168" fontId="42" fillId="0" borderId="56" xfId="1" applyNumberFormat="1" applyFont="1" applyFill="1" applyBorder="1" applyAlignment="1">
      <alignment horizontal="center" vertical="center"/>
    </xf>
    <xf numFmtId="168" fontId="42" fillId="0" borderId="61" xfId="1" applyNumberFormat="1" applyFont="1" applyFill="1" applyBorder="1" applyAlignment="1">
      <alignment horizontal="center" vertical="center"/>
    </xf>
    <xf numFmtId="1" fontId="47" fillId="0" borderId="50" xfId="0" applyNumberFormat="1" applyFont="1" applyFill="1" applyBorder="1" applyAlignment="1">
      <alignment horizontal="center" vertical="center"/>
    </xf>
    <xf numFmtId="1" fontId="47" fillId="0" borderId="20" xfId="0" applyNumberFormat="1" applyFont="1" applyFill="1" applyBorder="1" applyAlignment="1">
      <alignment horizontal="center" vertical="center"/>
    </xf>
    <xf numFmtId="1" fontId="47" fillId="0" borderId="7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7" fontId="47" fillId="0" borderId="33" xfId="0" applyNumberFormat="1" applyFont="1" applyFill="1" applyBorder="1" applyAlignment="1">
      <alignment vertical="center" wrapText="1"/>
    </xf>
    <xf numFmtId="167" fontId="47" fillId="0" borderId="15" xfId="0" applyNumberFormat="1" applyFont="1" applyFill="1" applyBorder="1" applyAlignment="1">
      <alignment vertical="center" wrapText="1"/>
    </xf>
    <xf numFmtId="167" fontId="47" fillId="0" borderId="0" xfId="0" applyNumberFormat="1" applyFont="1" applyFill="1" applyBorder="1" applyAlignment="1">
      <alignment vertical="center" wrapText="1"/>
    </xf>
    <xf numFmtId="167" fontId="47" fillId="0" borderId="9" xfId="0" applyNumberFormat="1" applyFont="1" applyFill="1" applyBorder="1" applyAlignment="1">
      <alignment vertical="center" wrapText="1"/>
    </xf>
    <xf numFmtId="166" fontId="42" fillId="0" borderId="43" xfId="0" applyNumberFormat="1" applyFont="1" applyFill="1" applyBorder="1" applyAlignment="1">
      <alignment horizontal="center" vertical="center"/>
    </xf>
    <xf numFmtId="166" fontId="42" fillId="0" borderId="76" xfId="0" applyNumberFormat="1" applyFont="1" applyFill="1" applyBorder="1" applyAlignment="1">
      <alignment horizontal="center" vertical="center"/>
    </xf>
    <xf numFmtId="166" fontId="42" fillId="0" borderId="24" xfId="0" applyNumberFormat="1" applyFont="1" applyFill="1" applyBorder="1" applyAlignment="1">
      <alignment horizontal="center" vertical="center"/>
    </xf>
    <xf numFmtId="166" fontId="42" fillId="0" borderId="59" xfId="0" applyNumberFormat="1" applyFont="1" applyFill="1" applyBorder="1" applyAlignment="1">
      <alignment horizontal="center" vertical="center"/>
    </xf>
    <xf numFmtId="168" fontId="42" fillId="0" borderId="25" xfId="1" applyNumberFormat="1" applyFont="1" applyFill="1" applyBorder="1" applyAlignment="1">
      <alignment horizontal="center" vertical="center"/>
    </xf>
    <xf numFmtId="168" fontId="42" fillId="0" borderId="59" xfId="1" applyNumberFormat="1" applyFont="1" applyFill="1" applyBorder="1" applyAlignment="1">
      <alignment horizontal="center" vertical="center"/>
    </xf>
    <xf numFmtId="168" fontId="42" fillId="0" borderId="7" xfId="1" applyNumberFormat="1" applyFont="1" applyFill="1" applyBorder="1" applyAlignment="1">
      <alignment horizontal="center" vertical="center"/>
    </xf>
    <xf numFmtId="168" fontId="42" fillId="0" borderId="75" xfId="1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 wrapText="1"/>
    </xf>
    <xf numFmtId="49" fontId="48" fillId="0" borderId="75" xfId="0" applyNumberFormat="1" applyFont="1" applyFill="1" applyBorder="1" applyAlignment="1">
      <alignment horizontal="center" vertical="center" wrapText="1"/>
    </xf>
    <xf numFmtId="49" fontId="48" fillId="0" borderId="29" xfId="0" applyNumberFormat="1" applyFont="1" applyFill="1" applyBorder="1" applyAlignment="1">
      <alignment horizontal="center" vertical="center" wrapText="1"/>
    </xf>
    <xf numFmtId="2" fontId="48" fillId="0" borderId="24" xfId="0" applyNumberFormat="1" applyFont="1" applyFill="1" applyBorder="1" applyAlignment="1">
      <alignment horizontal="center" vertical="center" wrapText="1"/>
    </xf>
    <xf numFmtId="2" fontId="48" fillId="0" borderId="75" xfId="0" applyNumberFormat="1" applyFont="1" applyFill="1" applyBorder="1" applyAlignment="1">
      <alignment horizontal="center" vertical="center" wrapText="1"/>
    </xf>
    <xf numFmtId="2" fontId="48" fillId="0" borderId="29" xfId="0" applyNumberFormat="1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54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2" fontId="48" fillId="0" borderId="71" xfId="0" applyNumberFormat="1" applyFont="1" applyFill="1" applyBorder="1" applyAlignment="1">
      <alignment horizontal="center" vertical="center" wrapText="1"/>
    </xf>
    <xf numFmtId="2" fontId="48" fillId="0" borderId="51" xfId="0" applyNumberFormat="1" applyFont="1" applyFill="1" applyBorder="1" applyAlignment="1">
      <alignment horizontal="center" vertical="center" wrapText="1"/>
    </xf>
    <xf numFmtId="2" fontId="48" fillId="0" borderId="42" xfId="0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center"/>
    </xf>
    <xf numFmtId="0" fontId="48" fillId="0" borderId="62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56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2" fontId="48" fillId="0" borderId="17" xfId="0" applyNumberFormat="1" applyFont="1" applyFill="1" applyBorder="1" applyAlignment="1">
      <alignment horizontal="center" vertical="center" wrapText="1"/>
    </xf>
    <xf numFmtId="2" fontId="48" fillId="0" borderId="56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Fill="1" applyBorder="1" applyAlignment="1">
      <alignment horizontal="center" vertical="center" wrapText="1"/>
    </xf>
    <xf numFmtId="49" fontId="48" fillId="0" borderId="53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vertical="center" wrapText="1"/>
    </xf>
    <xf numFmtId="49" fontId="48" fillId="0" borderId="59" xfId="0" applyNumberFormat="1" applyFont="1" applyFill="1" applyBorder="1" applyAlignment="1">
      <alignment horizontal="center" vertical="center" wrapText="1"/>
    </xf>
    <xf numFmtId="49" fontId="48" fillId="0" borderId="25" xfId="0" applyNumberFormat="1" applyFont="1" applyFill="1" applyBorder="1" applyAlignment="1">
      <alignment horizontal="center" vertical="center" wrapText="1"/>
    </xf>
    <xf numFmtId="2" fontId="48" fillId="0" borderId="76" xfId="0" applyNumberFormat="1" applyFont="1" applyFill="1" applyBorder="1" applyAlignment="1">
      <alignment horizontal="center" vertical="center" wrapText="1"/>
    </xf>
    <xf numFmtId="2" fontId="48" fillId="0" borderId="7" xfId="0" applyNumberFormat="1" applyFont="1" applyFill="1" applyBorder="1" applyAlignment="1">
      <alignment horizontal="center" vertical="center" wrapText="1"/>
    </xf>
    <xf numFmtId="2" fontId="48" fillId="0" borderId="44" xfId="0" applyNumberFormat="1" applyFont="1" applyFill="1" applyBorder="1" applyAlignment="1">
      <alignment horizontal="center" vertical="center" wrapText="1"/>
    </xf>
    <xf numFmtId="2" fontId="48" fillId="0" borderId="43" xfId="0" applyNumberFormat="1" applyFont="1" applyFill="1" applyBorder="1" applyAlignment="1">
      <alignment horizontal="center" vertical="center" wrapText="1"/>
    </xf>
    <xf numFmtId="2" fontId="48" fillId="0" borderId="59" xfId="0" applyNumberFormat="1" applyFont="1" applyFill="1" applyBorder="1" applyAlignment="1">
      <alignment horizontal="center" vertical="center" wrapText="1"/>
    </xf>
    <xf numFmtId="2" fontId="48" fillId="0" borderId="34" xfId="0" applyNumberFormat="1" applyFont="1" applyFill="1" applyBorder="1" applyAlignment="1">
      <alignment horizontal="center" vertical="center" wrapText="1"/>
    </xf>
    <xf numFmtId="49" fontId="48" fillId="0" borderId="67" xfId="0" applyNumberFormat="1" applyFont="1" applyFill="1" applyBorder="1" applyAlignment="1">
      <alignment horizontal="center" vertical="center" wrapText="1"/>
    </xf>
    <xf numFmtId="49" fontId="48" fillId="0" borderId="74" xfId="0" applyNumberFormat="1" applyFont="1" applyFill="1" applyBorder="1" applyAlignment="1">
      <alignment horizontal="center" vertical="center" wrapText="1"/>
    </xf>
    <xf numFmtId="49" fontId="48" fillId="0" borderId="70" xfId="0" applyNumberFormat="1" applyFont="1" applyFill="1" applyBorder="1" applyAlignment="1">
      <alignment horizontal="center" vertical="center" wrapText="1"/>
    </xf>
    <xf numFmtId="2" fontId="48" fillId="0" borderId="67" xfId="0" applyNumberFormat="1" applyFont="1" applyFill="1" applyBorder="1" applyAlignment="1">
      <alignment horizontal="center" vertical="center" wrapText="1"/>
    </xf>
    <xf numFmtId="2" fontId="48" fillId="0" borderId="74" xfId="0" applyNumberFormat="1" applyFont="1" applyFill="1" applyBorder="1" applyAlignment="1">
      <alignment horizontal="center" vertical="center" wrapText="1"/>
    </xf>
    <xf numFmtId="2" fontId="48" fillId="0" borderId="68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60" xfId="0" applyNumberFormat="1" applyFont="1" applyFill="1" applyBorder="1" applyAlignment="1">
      <alignment horizontal="center" vertical="center" wrapText="1"/>
    </xf>
    <xf numFmtId="49" fontId="48" fillId="0" borderId="48" xfId="0" applyNumberFormat="1" applyFont="1" applyFill="1" applyBorder="1" applyAlignment="1">
      <alignment horizontal="center" vertical="center" wrapText="1"/>
    </xf>
    <xf numFmtId="2" fontId="48" fillId="0" borderId="26" xfId="0" applyNumberFormat="1" applyFont="1" applyFill="1" applyBorder="1" applyAlignment="1">
      <alignment horizontal="center" vertical="center" wrapText="1"/>
    </xf>
    <xf numFmtId="2" fontId="48" fillId="0" borderId="60" xfId="0" applyNumberFormat="1" applyFont="1" applyFill="1" applyBorder="1" applyAlignment="1">
      <alignment horizontal="center" vertical="center" wrapText="1"/>
    </xf>
    <xf numFmtId="2" fontId="48" fillId="0" borderId="27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2" fontId="48" fillId="0" borderId="67" xfId="0" applyNumberFormat="1" applyFont="1" applyFill="1" applyBorder="1" applyAlignment="1">
      <alignment horizontal="center" vertical="center"/>
    </xf>
    <xf numFmtId="2" fontId="48" fillId="0" borderId="74" xfId="0" applyNumberFormat="1" applyFont="1" applyFill="1" applyBorder="1" applyAlignment="1">
      <alignment horizontal="center" vertical="center"/>
    </xf>
    <xf numFmtId="2" fontId="48" fillId="0" borderId="68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71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wrapText="1"/>
    </xf>
    <xf numFmtId="49" fontId="48" fillId="0" borderId="34" xfId="0" applyNumberFormat="1" applyFont="1" applyFill="1" applyBorder="1" applyAlignment="1">
      <alignment horizontal="center" vertical="center" wrapText="1"/>
    </xf>
    <xf numFmtId="49" fontId="48" fillId="0" borderId="68" xfId="0" applyNumberFormat="1" applyFont="1" applyFill="1" applyBorder="1" applyAlignment="1">
      <alignment horizontal="center" vertical="center" wrapText="1"/>
    </xf>
    <xf numFmtId="49" fontId="48" fillId="0" borderId="27" xfId="0" applyNumberFormat="1" applyFont="1" applyFill="1" applyBorder="1" applyAlignment="1">
      <alignment horizontal="center" vertical="center" wrapText="1"/>
    </xf>
    <xf numFmtId="2" fontId="48" fillId="0" borderId="26" xfId="0" applyNumberFormat="1" applyFont="1" applyFill="1" applyBorder="1" applyAlignment="1">
      <alignment horizontal="center" vertical="center"/>
    </xf>
    <xf numFmtId="2" fontId="48" fillId="0" borderId="60" xfId="0" applyNumberFormat="1" applyFont="1" applyFill="1" applyBorder="1" applyAlignment="1">
      <alignment horizontal="center" vertical="center"/>
    </xf>
    <xf numFmtId="2" fontId="48" fillId="0" borderId="27" xfId="0" applyNumberFormat="1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56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56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 vertical="top" wrapText="1"/>
    </xf>
    <xf numFmtId="0" fontId="48" fillId="0" borderId="61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62" xfId="0" applyFont="1" applyFill="1" applyBorder="1" applyAlignment="1">
      <alignment horizontal="center"/>
    </xf>
    <xf numFmtId="0" fontId="48" fillId="0" borderId="51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61" xfId="0" applyFont="1" applyFill="1" applyBorder="1" applyAlignment="1">
      <alignment horizontal="center"/>
    </xf>
    <xf numFmtId="0" fontId="48" fillId="0" borderId="64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75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center" vertical="top" wrapText="1"/>
    </xf>
    <xf numFmtId="0" fontId="48" fillId="0" borderId="66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54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center"/>
    </xf>
    <xf numFmtId="0" fontId="48" fillId="0" borderId="66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5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26" xfId="0" applyFont="1" applyFill="1" applyBorder="1" applyAlignment="1">
      <alignment horizontal="center" vertical="top" wrapText="1"/>
    </xf>
    <xf numFmtId="0" fontId="48" fillId="0" borderId="60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60" fillId="0" borderId="69" xfId="0" applyFont="1" applyFill="1" applyBorder="1" applyAlignment="1">
      <alignment horizontal="center" vertical="top" wrapText="1"/>
    </xf>
    <xf numFmtId="0" fontId="60" fillId="0" borderId="60" xfId="0" applyFont="1" applyFill="1" applyBorder="1" applyAlignment="1">
      <alignment horizontal="center" vertical="top" wrapText="1"/>
    </xf>
    <xf numFmtId="0" fontId="60" fillId="0" borderId="48" xfId="0" applyFont="1" applyFill="1" applyBorder="1" applyAlignment="1">
      <alignment horizontal="center" vertical="top" wrapText="1"/>
    </xf>
    <xf numFmtId="0" fontId="60" fillId="0" borderId="52" xfId="0" applyFont="1" applyFill="1" applyBorder="1" applyAlignment="1">
      <alignment horizontal="center" vertical="top" wrapText="1"/>
    </xf>
    <xf numFmtId="0" fontId="60" fillId="0" borderId="47" xfId="0" applyFont="1" applyFill="1" applyBorder="1" applyAlignment="1">
      <alignment horizontal="center" vertical="top" wrapText="1"/>
    </xf>
    <xf numFmtId="0" fontId="60" fillId="0" borderId="49" xfId="0" applyFont="1" applyFill="1" applyBorder="1" applyAlignment="1">
      <alignment horizontal="center" vertical="top" wrapText="1"/>
    </xf>
    <xf numFmtId="0" fontId="60" fillId="0" borderId="26" xfId="0" applyFont="1" applyFill="1" applyBorder="1" applyAlignment="1">
      <alignment horizontal="center" vertical="top" wrapText="1"/>
    </xf>
    <xf numFmtId="0" fontId="60" fillId="0" borderId="27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48" fillId="0" borderId="47" xfId="0" applyFont="1" applyFill="1" applyBorder="1" applyAlignment="1">
      <alignment horizontal="center" vertical="top" wrapText="1"/>
    </xf>
    <xf numFmtId="0" fontId="48" fillId="0" borderId="49" xfId="0" applyFont="1" applyFill="1" applyBorder="1" applyAlignment="1">
      <alignment horizontal="center" vertical="top" wrapText="1"/>
    </xf>
    <xf numFmtId="0" fontId="58" fillId="0" borderId="52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166" fontId="48" fillId="0" borderId="52" xfId="0" applyNumberFormat="1" applyFont="1" applyFill="1" applyBorder="1" applyAlignment="1">
      <alignment horizontal="center" vertical="center"/>
    </xf>
    <xf numFmtId="166" fontId="48" fillId="0" borderId="47" xfId="0" applyNumberFormat="1" applyFont="1" applyFill="1" applyBorder="1" applyAlignment="1">
      <alignment horizontal="center" vertical="center"/>
    </xf>
    <xf numFmtId="166" fontId="48" fillId="0" borderId="49" xfId="0" applyNumberFormat="1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2" fontId="48" fillId="0" borderId="52" xfId="0" applyNumberFormat="1" applyFont="1" applyFill="1" applyBorder="1" applyAlignment="1">
      <alignment horizontal="center" vertical="center"/>
    </xf>
    <xf numFmtId="2" fontId="48" fillId="0" borderId="47" xfId="0" applyNumberFormat="1" applyFont="1" applyFill="1" applyBorder="1" applyAlignment="1">
      <alignment horizontal="center" vertical="center"/>
    </xf>
    <xf numFmtId="2" fontId="48" fillId="0" borderId="49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4" fontId="48" fillId="0" borderId="4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8" fillId="0" borderId="36" xfId="0" applyNumberFormat="1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66" fontId="48" fillId="0" borderId="5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/>
    </xf>
    <xf numFmtId="166" fontId="48" fillId="0" borderId="35" xfId="0" applyNumberFormat="1" applyFont="1" applyFill="1" applyBorder="1" applyAlignment="1">
      <alignment horizontal="center" vertical="center"/>
    </xf>
  </cellXfs>
  <cellStyles count="104">
    <cellStyle name="Денежный" xfId="1" builtinId="4"/>
    <cellStyle name="Обычный" xfId="0" builtinId="0"/>
    <cellStyle name="Обычный 16" xfId="18"/>
    <cellStyle name="Обычный 16 2" xfId="53"/>
    <cellStyle name="Обычный 16 3" xfId="86"/>
    <cellStyle name="Обычный 17" xfId="2"/>
    <cellStyle name="Обычный 17 2" xfId="37"/>
    <cellStyle name="Обычный 17 3" xfId="70"/>
    <cellStyle name="Обычный 18" xfId="3"/>
    <cellStyle name="Обычный 18 2" xfId="38"/>
    <cellStyle name="Обычный 18 3" xfId="71"/>
    <cellStyle name="Обычный 19" xfId="4"/>
    <cellStyle name="Обычный 19 2" xfId="39"/>
    <cellStyle name="Обычный 19 3" xfId="72"/>
    <cellStyle name="Обычный 2" xfId="19"/>
    <cellStyle name="Обычный 20" xfId="5"/>
    <cellStyle name="Обычный 20 2" xfId="40"/>
    <cellStyle name="Обычный 20 3" xfId="73"/>
    <cellStyle name="Обычный 21" xfId="6"/>
    <cellStyle name="Обычный 21 2" xfId="41"/>
    <cellStyle name="Обычный 21 3" xfId="74"/>
    <cellStyle name="Обычный 22" xfId="7"/>
    <cellStyle name="Обычный 22 2" xfId="42"/>
    <cellStyle name="Обычный 22 3" xfId="75"/>
    <cellStyle name="Обычный 23" xfId="8"/>
    <cellStyle name="Обычный 23 2" xfId="43"/>
    <cellStyle name="Обычный 23 3" xfId="76"/>
    <cellStyle name="Обычный 24" xfId="9"/>
    <cellStyle name="Обычный 24 2" xfId="44"/>
    <cellStyle name="Обычный 24 3" xfId="77"/>
    <cellStyle name="Обычный 25" xfId="10"/>
    <cellStyle name="Обычный 25 2" xfId="45"/>
    <cellStyle name="Обычный 25 3" xfId="78"/>
    <cellStyle name="Обычный 26" xfId="11"/>
    <cellStyle name="Обычный 26 2" xfId="46"/>
    <cellStyle name="Обычный 26 3" xfId="79"/>
    <cellStyle name="Обычный 27" xfId="12"/>
    <cellStyle name="Обычный 27 2" xfId="47"/>
    <cellStyle name="Обычный 27 3" xfId="80"/>
    <cellStyle name="Обычный 28" xfId="13"/>
    <cellStyle name="Обычный 28 2" xfId="48"/>
    <cellStyle name="Обычный 28 3" xfId="81"/>
    <cellStyle name="Обычный 29" xfId="14"/>
    <cellStyle name="Обычный 29 2" xfId="49"/>
    <cellStyle name="Обычный 29 3" xfId="82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3" xfId="93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3" xfId="102"/>
    <cellStyle name="Обычный 3 2 2 2 3 2 2 2 2 2 4" xfId="103"/>
    <cellStyle name="Обычный 3 2 2 2 3 2 2 2 2 3" xfId="68"/>
    <cellStyle name="Обычный 3 2 2 2 3 2 2 2 2 4" xfId="101"/>
    <cellStyle name="Обычный 3 2 2 2 3 2 2 2 3" xfId="67"/>
    <cellStyle name="Обычный 3 2 2 2 3 2 2 2 4" xfId="100"/>
    <cellStyle name="Обычный 3 2 2 2 3 2 2 3" xfId="65"/>
    <cellStyle name="Обычный 3 2 2 2 3 2 2 4" xfId="98"/>
    <cellStyle name="Обычный 3 2 2 2 3 2 3" xfId="63"/>
    <cellStyle name="Обычный 3 2 2 2 3 2 4" xfId="96"/>
    <cellStyle name="Обычный 3 2 2 2 3 3" xfId="62"/>
    <cellStyle name="Обычный 3 2 2 2 3 4" xfId="95"/>
    <cellStyle name="Обычный 3 2 2 2 4" xfId="59"/>
    <cellStyle name="Обычный 3 2 2 2 5" xfId="92"/>
    <cellStyle name="Обычный 3 2 2 3" xfId="56"/>
    <cellStyle name="Обычный 3 2 2 4" xfId="89"/>
    <cellStyle name="Обычный 3 2 3" xfId="55"/>
    <cellStyle name="Обычный 3 2 4" xfId="88"/>
    <cellStyle name="Обычный 3 3" xfId="54"/>
    <cellStyle name="Обычный 3 4" xfId="87"/>
    <cellStyle name="Обычный 30" xfId="15"/>
    <cellStyle name="Обычный 30 2" xfId="50"/>
    <cellStyle name="Обычный 30 3" xfId="83"/>
    <cellStyle name="Обычный 31" xfId="16"/>
    <cellStyle name="Обычный 31 2" xfId="51"/>
    <cellStyle name="Обычный 31 3" xfId="84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3" xfId="99"/>
    <cellStyle name="Обычный 4 2 2 2 3" xfId="64"/>
    <cellStyle name="Обычный 4 2 2 2 4" xfId="97"/>
    <cellStyle name="Обычный 4 2 2 3" xfId="61"/>
    <cellStyle name="Обычный 4 2 2 4" xfId="94"/>
    <cellStyle name="Обычный 4 2 3" xfId="58"/>
    <cellStyle name="Обычный 4 2 4" xfId="91"/>
    <cellStyle name="Обычный 4 3" xfId="57"/>
    <cellStyle name="Обычный 4 4" xfId="90"/>
    <cellStyle name="Обычный 5" xfId="17"/>
    <cellStyle name="Обычный 5 2" xfId="52"/>
    <cellStyle name="Обычный 5 3" xfId="85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28115482027444E-2"/>
                  <c:y val="-5.808551127633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41431446193331E-2"/>
                  <c:y val="-3.390489473120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94159897349E-2"/>
                  <c:y val="-4.322135792466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12483579934777E-2"/>
                  <c:y val="3.44529219778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331836222711082E-2"/>
                  <c:y val="5.3925128627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2.36375525640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диаграмма!$AN$27:$AW$27</c:f>
              <c:strCache>
                <c:ptCount val="10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</c:strCache>
            </c:strRef>
          </c:cat>
          <c:val>
            <c:numRef>
              <c:f>диаграмма!$AN$28:$AW$28</c:f>
              <c:numCache>
                <c:formatCode>#,##0</c:formatCode>
                <c:ptCount val="10"/>
                <c:pt idx="0">
                  <c:v>2849</c:v>
                </c:pt>
                <c:pt idx="1">
                  <c:v>2109</c:v>
                </c:pt>
                <c:pt idx="2">
                  <c:v>3192</c:v>
                </c:pt>
                <c:pt idx="3">
                  <c:v>2858</c:v>
                </c:pt>
                <c:pt idx="4">
                  <c:v>2252</c:v>
                </c:pt>
                <c:pt idx="5">
                  <c:v>3554</c:v>
                </c:pt>
                <c:pt idx="6">
                  <c:v>2982</c:v>
                </c:pt>
                <c:pt idx="7">
                  <c:v>3268</c:v>
                </c:pt>
                <c:pt idx="8">
                  <c:v>2336</c:v>
                </c:pt>
                <c:pt idx="9">
                  <c:v>3474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356606825087712E-2"/>
                  <c:y val="3.872484606638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44916747815991E-3"/>
                  <c:y val="1.070493675351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299766276233074E-2"/>
                  <c:y val="-4.4097221481862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диаграмма!$AN$27:$AW$27</c:f>
              <c:strCache>
                <c:ptCount val="10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</c:strCache>
            </c:strRef>
          </c:cat>
          <c:val>
            <c:numRef>
              <c:f>диаграмма!$AN$29:$AW$29</c:f>
              <c:numCache>
                <c:formatCode>#,##0</c:formatCode>
                <c:ptCount val="10"/>
                <c:pt idx="0">
                  <c:v>2664</c:v>
                </c:pt>
                <c:pt idx="1">
                  <c:v>3291</c:v>
                </c:pt>
                <c:pt idx="2">
                  <c:v>4263</c:v>
                </c:pt>
                <c:pt idx="3">
                  <c:v>3654</c:v>
                </c:pt>
                <c:pt idx="4">
                  <c:v>3012</c:v>
                </c:pt>
                <c:pt idx="5">
                  <c:v>3149</c:v>
                </c:pt>
                <c:pt idx="6">
                  <c:v>4063</c:v>
                </c:pt>
                <c:pt idx="7">
                  <c:v>3870</c:v>
                </c:pt>
                <c:pt idx="8">
                  <c:v>2735</c:v>
                </c:pt>
                <c:pt idx="9">
                  <c:v>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7056"/>
        <c:axId val="112587616"/>
      </c:lineChart>
      <c:catAx>
        <c:axId val="11258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12587616"/>
        <c:crosses val="autoZero"/>
        <c:auto val="1"/>
        <c:lblAlgn val="ctr"/>
        <c:lblOffset val="100"/>
        <c:noMultiLvlLbl val="0"/>
      </c:catAx>
      <c:valAx>
        <c:axId val="112587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58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81781263443E-2"/>
                  <c:y val="-4.507148919085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239104630968978E-2"/>
                  <c:y val="-3.790464590007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662644861848045E-2"/>
                  <c:y val="-4.880253170702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39829124949185E-2"/>
                  <c:y val="4.299585687201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2808068947048E-2"/>
                  <c:y val="3.98251778334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722379923312212E-2"/>
                  <c:y val="3.4888753875584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496857523305209E-2"/>
                  <c:y val="3.710629429902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949093726483566E-2"/>
                  <c:y val="3.5479850149393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81401566295809E-2"/>
                  <c:y val="-3.284197878844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247323459738902E-2"/>
                  <c:y val="-4.3995158747879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783468908221549E-2"/>
                  <c:y val="-4.224975037894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693922227401602E-2"/>
                  <c:y val="-4.4590056358116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326624050844386E-2"/>
                  <c:y val="5.2594063357232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333136"/>
        <c:axId val="187333696"/>
      </c:lineChart>
      <c:catAx>
        <c:axId val="18733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33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33696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3331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1212239163E-2"/>
                  <c:y val="-4.34042634220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42267742617645E-2"/>
                  <c:y val="-3.555516853113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26124622393022E-3"/>
                  <c:y val="-3.28896764667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634254157950417E-2"/>
                  <c:y val="-3.372261501735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0141300774867E-2"/>
                  <c:y val="-3.6249127967866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428792143362749E-2"/>
                  <c:y val="-2.169304353496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1190239672168E-3"/>
                  <c:y val="-1.5020662089492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175501619790871E-2"/>
                  <c:y val="-2.124474768643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5909690667055353E-2"/>
                  <c:y val="-2.87993422384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337616"/>
        <c:axId val="187338176"/>
      </c:lineChart>
      <c:catAx>
        <c:axId val="18733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33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38176"/>
        <c:scaling>
          <c:orientation val="minMax"/>
          <c:max val="45"/>
          <c:min val="14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33761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77653457233754E-2"/>
                  <c:y val="-2.543800836776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377946124418333E-2"/>
                  <c:y val="-4.774452837924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528699063015137E-2"/>
                  <c:y val="3.6547184622318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126054241228084E-2"/>
                  <c:y val="-3.0756737091031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634961311227698E-2"/>
                  <c:y val="-2.471947194719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584592"/>
        <c:axId val="187585152"/>
      </c:lineChart>
      <c:catAx>
        <c:axId val="18758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58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85152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58459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3173616"/>
        <c:axId val="143174176"/>
        <c:axId val="0"/>
      </c:bar3DChart>
      <c:catAx>
        <c:axId val="14317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317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7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317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3176976"/>
        <c:axId val="143177536"/>
        <c:axId val="0"/>
      </c:bar3DChart>
      <c:catAx>
        <c:axId val="1431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317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7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317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360944"/>
        <c:axId val="186361504"/>
        <c:axId val="0"/>
      </c:bar3DChart>
      <c:catAx>
        <c:axId val="1863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36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6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36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364304"/>
        <c:axId val="186364864"/>
        <c:axId val="0"/>
      </c:bar3DChart>
      <c:catAx>
        <c:axId val="18636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3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6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364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114800"/>
        <c:axId val="189115360"/>
        <c:axId val="0"/>
      </c:bar3DChart>
      <c:catAx>
        <c:axId val="18911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1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14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118160"/>
        <c:axId val="189118720"/>
        <c:axId val="0"/>
      </c:bar3DChart>
      <c:catAx>
        <c:axId val="18911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1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1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118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01.09.2015г.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- 24,8%
(2014г. - 23,7%)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- 31,1%
(2014г. - 31,7%)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- 27,6%
(2014г. - 30,7%)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- 15,3%
(2014г. - 13,5%)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-1,2%
(2014г. - 0,4%)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24.8</c:v>
                </c:pt>
                <c:pt idx="1">
                  <c:v>31.1</c:v>
                </c:pt>
                <c:pt idx="2">
                  <c:v>27.6</c:v>
                </c:pt>
                <c:pt idx="3">
                  <c:v>15.3</c:v>
                </c:pt>
                <c:pt idx="4">
                  <c:v>1.2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01.09.2014г.</c:v>
                </c:pt>
                <c:pt idx="1">
                  <c:v>на 01.09.2015г.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47.3</c:v>
                </c:pt>
                <c:pt idx="1">
                  <c:v>41.2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01.09.2014г.</c:v>
                </c:pt>
                <c:pt idx="1">
                  <c:v>на 01.09.2015г.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52.7</c:v>
                </c:pt>
                <c:pt idx="1">
                  <c:v>58.8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2592096"/>
        <c:axId val="112592656"/>
        <c:axId val="0"/>
      </c:bar3DChart>
      <c:catAx>
        <c:axId val="1125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2592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5926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1259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01.09.2014г.</c:v>
                </c:pt>
                <c:pt idx="1">
                  <c:v>на 01.09.2015г.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41.6</c:v>
                </c:pt>
                <c:pt idx="1">
                  <c:v>36.299999999999997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01.09.2014г.</c:v>
                </c:pt>
                <c:pt idx="1">
                  <c:v>на 01.09.2015г.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31.2</c:v>
                </c:pt>
                <c:pt idx="1">
                  <c:v>32.1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01.09.2014г.</c:v>
                </c:pt>
                <c:pt idx="1">
                  <c:v>на 01.09.2015г.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27.2</c:v>
                </c:pt>
                <c:pt idx="1">
                  <c:v>31.6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186528"/>
        <c:axId val="186187088"/>
        <c:axId val="0"/>
      </c:bar3DChart>
      <c:catAx>
        <c:axId val="18618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618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8708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618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190448"/>
        <c:axId val="186191008"/>
        <c:axId val="0"/>
      </c:bar3DChart>
      <c:catAx>
        <c:axId val="18619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19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9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190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42333353368996E-2"/>
                  <c:y val="-3.589408466798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79425377173E-2"/>
                  <c:y val="-3.995943364222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776857091336903E-2"/>
                  <c:y val="3.886014248219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151432476218309E-2"/>
                  <c:y val="3.1344420491431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932198321809216E-3"/>
                  <c:y val="-1.526637665155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73918066068183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52192"/>
        <c:axId val="186752752"/>
      </c:lineChart>
      <c:catAx>
        <c:axId val="1867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675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52752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675219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952756969797E-2"/>
                  <c:y val="-2.711398061543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1065771869750793E-2"/>
                  <c:y val="-3.774572014114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077774532472567E-2"/>
                  <c:y val="-2.3288225958056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672132132400912E-2"/>
                  <c:y val="-3.42445484572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127791571856392E-2"/>
                  <c:y val="-3.025225027786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038218254373605E-2"/>
                  <c:y val="-2.724403187176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772757890391521E-2"/>
                  <c:y val="-3.546231273774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344259797104262E-2"/>
                  <c:y val="-2.04243647626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317101129121591E-2"/>
                  <c:y val="-2.7082546188575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74842258620004E-2"/>
                  <c:y val="-2.187592554906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56672"/>
        <c:axId val="186757232"/>
      </c:lineChart>
      <c:catAx>
        <c:axId val="1867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675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57232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67566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497440"/>
        <c:axId val="187498000"/>
        <c:axId val="0"/>
      </c:bar3DChart>
      <c:catAx>
        <c:axId val="1874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4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497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593279256734349E-2"/>
                  <c:y val="4.7715458644592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722952692868832E-3"/>
                  <c:y val="1.8596796954375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597188456464734E-2"/>
                  <c:y val="-3.729214617403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766562733350638E-2"/>
                  <c:y val="-3.856814052089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653265424283382E-2"/>
                  <c:y val="-4.494918904367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209048081929707E-2"/>
                  <c:y val="3.375015250798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675742437680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54894733902938E-2"/>
                  <c:y val="-4.781357110033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501360"/>
        <c:axId val="187501920"/>
      </c:lineChart>
      <c:catAx>
        <c:axId val="18750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50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01920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50136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CD131"/>
  <sheetViews>
    <sheetView topLeftCell="A82" zoomScale="90" zoomScaleNormal="90" workbookViewId="0">
      <selection activeCell="E88" sqref="E88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8.28515625" style="2" customWidth="1"/>
    <col min="59" max="59" width="17.28515625" style="2" customWidth="1"/>
    <col min="60" max="60" width="16.140625" style="2" customWidth="1"/>
    <col min="61" max="61" width="17.140625" style="2" customWidth="1"/>
    <col min="62" max="62" width="16.28515625" style="2" customWidth="1"/>
    <col min="63" max="63" width="17.85546875" style="2" customWidth="1"/>
    <col min="64" max="64" width="13.85546875" style="2" customWidth="1"/>
    <col min="65" max="65" width="16.140625" style="2" customWidth="1"/>
    <col min="66" max="66" width="12.85546875" style="2" customWidth="1"/>
    <col min="67" max="68" width="14.5703125" style="2" customWidth="1"/>
    <col min="69" max="69" width="15.5703125" style="2" customWidth="1"/>
    <col min="70" max="70" width="18.28515625" style="2" customWidth="1"/>
    <col min="71" max="71" width="17.28515625" style="2" customWidth="1"/>
    <col min="72" max="72" width="16.140625" style="2" customWidth="1"/>
    <col min="73" max="73" width="17.140625" style="2" customWidth="1"/>
    <col min="74" max="74" width="16.28515625" style="2" customWidth="1"/>
    <col min="75" max="75" width="17.85546875" style="2" customWidth="1"/>
    <col min="76" max="76" width="13.85546875" style="2" customWidth="1"/>
    <col min="77" max="77" width="16.140625" style="2" customWidth="1"/>
    <col min="78" max="78" width="12.85546875" style="2" customWidth="1"/>
    <col min="79" max="81" width="14.5703125" style="2" customWidth="1"/>
    <col min="82" max="82" width="77.140625" style="2" bestFit="1" customWidth="1" collapsed="1"/>
    <col min="83" max="16384" width="9.140625" style="2"/>
  </cols>
  <sheetData>
    <row r="1" spans="1:60" ht="27.75" customHeight="1" x14ac:dyDescent="0.4">
      <c r="A1" s="107" t="s">
        <v>52</v>
      </c>
      <c r="B1" s="110" t="s">
        <v>512</v>
      </c>
      <c r="C1" s="110" t="s">
        <v>513</v>
      </c>
      <c r="D1" s="108"/>
      <c r="F1" s="109"/>
    </row>
    <row r="10" spans="1:60" ht="17.25" thickBot="1" x14ac:dyDescent="0.3">
      <c r="A10" s="96"/>
      <c r="B10" s="97"/>
      <c r="C10" s="98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99"/>
    </row>
    <row r="11" spans="1:60" ht="16.5" x14ac:dyDescent="0.25">
      <c r="A11" s="311" t="s">
        <v>31</v>
      </c>
      <c r="B11" s="162" t="str">
        <f>B1</f>
        <v>на 01.09.2014г.</v>
      </c>
      <c r="C11" s="163" t="str">
        <f>C1</f>
        <v>на 01.09.2015г.</v>
      </c>
      <c r="D11" s="95"/>
    </row>
    <row r="12" spans="1:60" ht="15.75" customHeight="1" x14ac:dyDescent="0.2">
      <c r="A12" s="312"/>
      <c r="B12" s="141"/>
      <c r="C12" s="313"/>
      <c r="P12" s="100"/>
      <c r="BE12" s="618" t="s">
        <v>228</v>
      </c>
      <c r="BF12" s="618"/>
      <c r="BG12" s="618"/>
      <c r="BH12" s="618"/>
    </row>
    <row r="13" spans="1:60" ht="16.5" x14ac:dyDescent="0.25">
      <c r="A13" s="314" t="s">
        <v>101</v>
      </c>
      <c r="B13" s="164">
        <v>47.3</v>
      </c>
      <c r="C13" s="418">
        <v>41.2</v>
      </c>
      <c r="D13" s="95"/>
      <c r="P13" s="3"/>
    </row>
    <row r="14" spans="1:60" ht="17.25" thickBot="1" x14ac:dyDescent="0.3">
      <c r="A14" s="315" t="s">
        <v>102</v>
      </c>
      <c r="B14" s="316">
        <v>52.7</v>
      </c>
      <c r="C14" s="317">
        <v>58.8</v>
      </c>
      <c r="P14" s="3"/>
    </row>
    <row r="15" spans="1:60" ht="17.25" thickBot="1" x14ac:dyDescent="0.3">
      <c r="A15" s="318"/>
      <c r="B15" s="319">
        <f>B14+B13</f>
        <v>100</v>
      </c>
      <c r="C15" s="320">
        <f>C14+C13</f>
        <v>100</v>
      </c>
      <c r="P15" s="3"/>
    </row>
    <row r="16" spans="1:60" ht="16.5" x14ac:dyDescent="0.25">
      <c r="A16" s="318" t="s">
        <v>32</v>
      </c>
      <c r="B16" s="321" t="str">
        <f>B1</f>
        <v>на 01.09.2014г.</v>
      </c>
      <c r="C16" s="322" t="str">
        <f>C1</f>
        <v>на 01.09.2015г.</v>
      </c>
      <c r="D16" s="95"/>
      <c r="P16" s="3"/>
    </row>
    <row r="17" spans="1:49" ht="16.5" x14ac:dyDescent="0.25">
      <c r="A17" s="323" t="s">
        <v>103</v>
      </c>
      <c r="B17" s="417">
        <v>41.6</v>
      </c>
      <c r="C17" s="418">
        <v>36.299999999999997</v>
      </c>
      <c r="D17" s="95"/>
      <c r="P17" s="3"/>
    </row>
    <row r="18" spans="1:49" ht="16.5" x14ac:dyDescent="0.25">
      <c r="A18" s="323" t="s">
        <v>104</v>
      </c>
      <c r="B18" s="417">
        <v>31.2</v>
      </c>
      <c r="C18" s="418">
        <v>32.1</v>
      </c>
      <c r="D18" s="95"/>
      <c r="P18" s="3"/>
    </row>
    <row r="19" spans="1:49" ht="17.25" thickBot="1" x14ac:dyDescent="0.3">
      <c r="A19" s="165" t="s">
        <v>105</v>
      </c>
      <c r="B19" s="324">
        <v>27.2</v>
      </c>
      <c r="C19" s="317">
        <v>31.6</v>
      </c>
      <c r="D19" s="95"/>
      <c r="P19" s="3"/>
    </row>
    <row r="20" spans="1:49" ht="16.5" x14ac:dyDescent="0.25">
      <c r="A20" s="325"/>
      <c r="B20" s="319">
        <f>B17+B18+B19</f>
        <v>100</v>
      </c>
      <c r="C20" s="320">
        <f>C17+C18+C19</f>
        <v>100</v>
      </c>
      <c r="D20" s="95"/>
      <c r="P20" s="3"/>
    </row>
    <row r="21" spans="1:49" ht="15.75" x14ac:dyDescent="0.25">
      <c r="A21" s="326" t="s">
        <v>163</v>
      </c>
      <c r="B21" s="166">
        <v>23.7</v>
      </c>
      <c r="C21" s="167">
        <v>24.8</v>
      </c>
      <c r="D21" s="8"/>
    </row>
    <row r="22" spans="1:49" ht="16.5" x14ac:dyDescent="0.25">
      <c r="A22" s="326" t="s">
        <v>164</v>
      </c>
      <c r="B22" s="166">
        <v>31.7</v>
      </c>
      <c r="C22" s="167">
        <v>31.1</v>
      </c>
      <c r="D22" s="1"/>
      <c r="E22" s="93"/>
    </row>
    <row r="23" spans="1:49" ht="16.5" x14ac:dyDescent="0.25">
      <c r="A23" s="326" t="s">
        <v>136</v>
      </c>
      <c r="B23" s="166">
        <v>30.7</v>
      </c>
      <c r="C23" s="167">
        <v>27.6</v>
      </c>
      <c r="D23" s="1"/>
      <c r="E23" s="93"/>
    </row>
    <row r="24" spans="1:49" ht="16.5" x14ac:dyDescent="0.25">
      <c r="A24" s="326" t="s">
        <v>277</v>
      </c>
      <c r="B24" s="166">
        <v>13.5</v>
      </c>
      <c r="C24" s="167">
        <v>15.3</v>
      </c>
      <c r="D24" s="1"/>
      <c r="E24" s="93"/>
    </row>
    <row r="25" spans="1:49" ht="16.5" thickBot="1" x14ac:dyDescent="0.3">
      <c r="A25" s="327" t="s">
        <v>218</v>
      </c>
      <c r="B25" s="328">
        <v>0.4</v>
      </c>
      <c r="C25" s="329">
        <v>1.2</v>
      </c>
      <c r="D25" s="8"/>
    </row>
    <row r="26" spans="1:49" ht="17.25" thickBot="1" x14ac:dyDescent="0.25">
      <c r="B26" s="330">
        <f>B21+B22+B23+B24+B25</f>
        <v>100</v>
      </c>
      <c r="C26" s="330">
        <f>C21+C22+C23+C24+C25</f>
        <v>100</v>
      </c>
      <c r="D26" s="1"/>
      <c r="E26" s="94"/>
    </row>
    <row r="27" spans="1:49" x14ac:dyDescent="0.2">
      <c r="G27" s="151"/>
      <c r="H27" s="152" t="s">
        <v>180</v>
      </c>
      <c r="I27" s="152" t="s">
        <v>181</v>
      </c>
      <c r="J27" s="152" t="s">
        <v>182</v>
      </c>
      <c r="K27" s="152" t="s">
        <v>183</v>
      </c>
      <c r="L27" s="152" t="s">
        <v>184</v>
      </c>
      <c r="M27" s="152" t="s">
        <v>185</v>
      </c>
      <c r="N27" s="152" t="s">
        <v>186</v>
      </c>
      <c r="O27" s="152" t="s">
        <v>187</v>
      </c>
      <c r="P27" s="152" t="s">
        <v>188</v>
      </c>
      <c r="Q27" s="152" t="s">
        <v>189</v>
      </c>
      <c r="R27" s="152" t="s">
        <v>190</v>
      </c>
      <c r="S27" s="152" t="s">
        <v>191</v>
      </c>
      <c r="T27" s="152" t="s">
        <v>192</v>
      </c>
      <c r="U27" s="152" t="s">
        <v>193</v>
      </c>
      <c r="V27" s="152" t="s">
        <v>194</v>
      </c>
      <c r="W27" s="152" t="s">
        <v>195</v>
      </c>
      <c r="X27" s="152" t="s">
        <v>196</v>
      </c>
      <c r="Y27" s="152" t="s">
        <v>197</v>
      </c>
      <c r="Z27" s="152" t="s">
        <v>198</v>
      </c>
      <c r="AA27" s="152" t="s">
        <v>199</v>
      </c>
      <c r="AB27" s="152" t="s">
        <v>200</v>
      </c>
      <c r="AC27" s="152" t="s">
        <v>201</v>
      </c>
      <c r="AD27" s="152" t="s">
        <v>202</v>
      </c>
      <c r="AE27" s="152" t="s">
        <v>203</v>
      </c>
      <c r="AF27" s="152" t="s">
        <v>204</v>
      </c>
      <c r="AG27" s="152" t="s">
        <v>205</v>
      </c>
      <c r="AH27" s="153" t="s">
        <v>206</v>
      </c>
      <c r="AI27" s="153" t="s">
        <v>208</v>
      </c>
      <c r="AJ27" s="153" t="s">
        <v>209</v>
      </c>
      <c r="AK27" s="153" t="s">
        <v>210</v>
      </c>
      <c r="AL27" s="153" t="s">
        <v>212</v>
      </c>
      <c r="AM27" s="153" t="s">
        <v>213</v>
      </c>
      <c r="AN27" s="153" t="s">
        <v>219</v>
      </c>
      <c r="AO27" s="153" t="s">
        <v>221</v>
      </c>
      <c r="AP27" s="154" t="s">
        <v>225</v>
      </c>
      <c r="AQ27" s="154" t="s">
        <v>264</v>
      </c>
      <c r="AR27" s="154" t="s">
        <v>276</v>
      </c>
      <c r="AS27" s="154" t="s">
        <v>283</v>
      </c>
      <c r="AT27" s="154" t="s">
        <v>289</v>
      </c>
      <c r="AU27" s="154" t="s">
        <v>311</v>
      </c>
      <c r="AV27" s="154" t="s">
        <v>348</v>
      </c>
      <c r="AW27" s="154" t="s">
        <v>372</v>
      </c>
    </row>
    <row r="28" spans="1:49" ht="16.5" x14ac:dyDescent="0.2">
      <c r="G28" s="155" t="s">
        <v>60</v>
      </c>
      <c r="H28" s="156">
        <v>697</v>
      </c>
      <c r="I28" s="156">
        <v>675</v>
      </c>
      <c r="J28" s="156">
        <v>619</v>
      </c>
      <c r="K28" s="156">
        <v>826</v>
      </c>
      <c r="L28" s="156">
        <v>655</v>
      </c>
      <c r="M28" s="156">
        <v>815</v>
      </c>
      <c r="N28" s="156">
        <v>681</v>
      </c>
      <c r="O28" s="156">
        <v>1011</v>
      </c>
      <c r="P28" s="156">
        <v>862</v>
      </c>
      <c r="Q28" s="156">
        <v>865</v>
      </c>
      <c r="R28" s="156">
        <v>903</v>
      </c>
      <c r="S28" s="156">
        <v>829</v>
      </c>
      <c r="T28" s="156">
        <v>957</v>
      </c>
      <c r="U28" s="156">
        <v>1049</v>
      </c>
      <c r="V28" s="156">
        <v>1015</v>
      </c>
      <c r="W28" s="156">
        <v>1149</v>
      </c>
      <c r="X28" s="156">
        <v>601</v>
      </c>
      <c r="Y28" s="156">
        <v>1069</v>
      </c>
      <c r="Z28" s="156">
        <v>939</v>
      </c>
      <c r="AA28" s="156">
        <v>552</v>
      </c>
      <c r="AB28" s="156">
        <v>855</v>
      </c>
      <c r="AC28" s="156">
        <v>976</v>
      </c>
      <c r="AD28" s="156">
        <v>1392</v>
      </c>
      <c r="AE28" s="156">
        <v>1125</v>
      </c>
      <c r="AF28" s="156">
        <v>2202</v>
      </c>
      <c r="AG28" s="156">
        <v>2004</v>
      </c>
      <c r="AH28" s="157">
        <v>2503</v>
      </c>
      <c r="AI28" s="157">
        <v>2952</v>
      </c>
      <c r="AJ28" s="157">
        <v>2754</v>
      </c>
      <c r="AK28" s="157">
        <v>2585</v>
      </c>
      <c r="AL28" s="157">
        <v>2679</v>
      </c>
      <c r="AM28" s="157">
        <v>2969</v>
      </c>
      <c r="AN28" s="157">
        <v>2849</v>
      </c>
      <c r="AO28" s="157">
        <v>2109</v>
      </c>
      <c r="AP28" s="149">
        <v>3192</v>
      </c>
      <c r="AQ28" s="149">
        <v>2858</v>
      </c>
      <c r="AR28" s="149">
        <v>2252</v>
      </c>
      <c r="AS28" s="149">
        <v>3554</v>
      </c>
      <c r="AT28" s="149">
        <v>2982</v>
      </c>
      <c r="AU28" s="149">
        <v>3268</v>
      </c>
      <c r="AV28" s="149">
        <v>2336</v>
      </c>
      <c r="AW28" s="149">
        <v>3474</v>
      </c>
    </row>
    <row r="29" spans="1:49" ht="16.5" x14ac:dyDescent="0.2">
      <c r="G29" s="155" t="s">
        <v>61</v>
      </c>
      <c r="H29" s="156">
        <v>1383</v>
      </c>
      <c r="I29" s="156">
        <v>1752</v>
      </c>
      <c r="J29" s="156">
        <v>2669</v>
      </c>
      <c r="K29" s="156">
        <v>2226</v>
      </c>
      <c r="L29" s="156">
        <v>1365</v>
      </c>
      <c r="M29" s="156">
        <v>1856</v>
      </c>
      <c r="N29" s="156">
        <v>2686</v>
      </c>
      <c r="O29" s="156">
        <v>2182</v>
      </c>
      <c r="P29" s="156">
        <v>1672</v>
      </c>
      <c r="Q29" s="156">
        <v>1752</v>
      </c>
      <c r="R29" s="156">
        <v>2555</v>
      </c>
      <c r="S29" s="156">
        <v>1755</v>
      </c>
      <c r="T29" s="156">
        <v>1600</v>
      </c>
      <c r="U29" s="156">
        <v>1821</v>
      </c>
      <c r="V29" s="156">
        <v>2705</v>
      </c>
      <c r="W29" s="156">
        <v>1746</v>
      </c>
      <c r="X29" s="156">
        <v>1356</v>
      </c>
      <c r="Y29" s="156">
        <v>1657</v>
      </c>
      <c r="Z29" s="156">
        <v>2159</v>
      </c>
      <c r="AA29" s="156">
        <v>1580</v>
      </c>
      <c r="AB29" s="156">
        <v>1256</v>
      </c>
      <c r="AC29" s="156">
        <v>1748</v>
      </c>
      <c r="AD29" s="156">
        <v>2311</v>
      </c>
      <c r="AE29" s="156">
        <v>1681</v>
      </c>
      <c r="AF29" s="156">
        <v>1486</v>
      </c>
      <c r="AG29" s="156">
        <v>2039</v>
      </c>
      <c r="AH29" s="157">
        <v>2667</v>
      </c>
      <c r="AI29" s="157">
        <v>2687</v>
      </c>
      <c r="AJ29" s="157">
        <v>2181</v>
      </c>
      <c r="AK29" s="157">
        <v>2695</v>
      </c>
      <c r="AL29" s="157">
        <v>3950</v>
      </c>
      <c r="AM29" s="157">
        <v>3372</v>
      </c>
      <c r="AN29" s="157">
        <v>2664</v>
      </c>
      <c r="AO29" s="157">
        <v>3291</v>
      </c>
      <c r="AP29" s="149">
        <v>4263</v>
      </c>
      <c r="AQ29" s="149">
        <v>3654</v>
      </c>
      <c r="AR29" s="149">
        <v>3012</v>
      </c>
      <c r="AS29" s="149">
        <v>3149</v>
      </c>
      <c r="AT29" s="149">
        <v>4063</v>
      </c>
      <c r="AU29" s="149">
        <v>3870</v>
      </c>
      <c r="AV29" s="149">
        <v>2735</v>
      </c>
      <c r="AW29" s="149">
        <v>3111</v>
      </c>
    </row>
    <row r="30" spans="1:49" ht="17.25" thickBot="1" x14ac:dyDescent="0.25">
      <c r="G30" s="158" t="s">
        <v>207</v>
      </c>
      <c r="H30" s="159">
        <f t="shared" ref="H30:Y30" si="0">H29-H28</f>
        <v>686</v>
      </c>
      <c r="I30" s="159">
        <f t="shared" si="0"/>
        <v>1077</v>
      </c>
      <c r="J30" s="159">
        <f t="shared" si="0"/>
        <v>2050</v>
      </c>
      <c r="K30" s="159">
        <f t="shared" si="0"/>
        <v>1400</v>
      </c>
      <c r="L30" s="159">
        <f t="shared" si="0"/>
        <v>710</v>
      </c>
      <c r="M30" s="159">
        <f t="shared" si="0"/>
        <v>1041</v>
      </c>
      <c r="N30" s="159">
        <f t="shared" si="0"/>
        <v>2005</v>
      </c>
      <c r="O30" s="159">
        <f t="shared" si="0"/>
        <v>1171</v>
      </c>
      <c r="P30" s="159">
        <f t="shared" si="0"/>
        <v>810</v>
      </c>
      <c r="Q30" s="159">
        <f t="shared" si="0"/>
        <v>887</v>
      </c>
      <c r="R30" s="159">
        <f t="shared" si="0"/>
        <v>1652</v>
      </c>
      <c r="S30" s="159">
        <f t="shared" si="0"/>
        <v>926</v>
      </c>
      <c r="T30" s="159">
        <f t="shared" si="0"/>
        <v>643</v>
      </c>
      <c r="U30" s="159">
        <f t="shared" si="0"/>
        <v>772</v>
      </c>
      <c r="V30" s="159">
        <f t="shared" si="0"/>
        <v>1690</v>
      </c>
      <c r="W30" s="159">
        <f t="shared" si="0"/>
        <v>597</v>
      </c>
      <c r="X30" s="159">
        <f t="shared" si="0"/>
        <v>755</v>
      </c>
      <c r="Y30" s="159">
        <f t="shared" si="0"/>
        <v>588</v>
      </c>
      <c r="Z30" s="159">
        <f>Z28-Z29</f>
        <v>-1220</v>
      </c>
      <c r="AA30" s="159">
        <f t="shared" ref="AA30:AM30" si="1">AA28-AA29</f>
        <v>-1028</v>
      </c>
      <c r="AB30" s="159">
        <f t="shared" si="1"/>
        <v>-401</v>
      </c>
      <c r="AC30" s="159">
        <f t="shared" si="1"/>
        <v>-772</v>
      </c>
      <c r="AD30" s="159">
        <f t="shared" si="1"/>
        <v>-919</v>
      </c>
      <c r="AE30" s="159">
        <f t="shared" si="1"/>
        <v>-556</v>
      </c>
      <c r="AF30" s="159">
        <f t="shared" si="1"/>
        <v>716</v>
      </c>
      <c r="AG30" s="159">
        <f t="shared" si="1"/>
        <v>-35</v>
      </c>
      <c r="AH30" s="160">
        <f t="shared" si="1"/>
        <v>-164</v>
      </c>
      <c r="AI30" s="160">
        <f t="shared" si="1"/>
        <v>265</v>
      </c>
      <c r="AJ30" s="160">
        <f t="shared" si="1"/>
        <v>573</v>
      </c>
      <c r="AK30" s="160">
        <f t="shared" si="1"/>
        <v>-110</v>
      </c>
      <c r="AL30" s="160">
        <f t="shared" si="1"/>
        <v>-1271</v>
      </c>
      <c r="AM30" s="160">
        <f t="shared" si="1"/>
        <v>-403</v>
      </c>
      <c r="AN30" s="160">
        <f t="shared" ref="AN30:AS30" si="2">AN28-AN29</f>
        <v>185</v>
      </c>
      <c r="AO30" s="160">
        <f t="shared" si="2"/>
        <v>-1182</v>
      </c>
      <c r="AP30" s="161">
        <f t="shared" si="2"/>
        <v>-1071</v>
      </c>
      <c r="AQ30" s="161">
        <f t="shared" si="2"/>
        <v>-796</v>
      </c>
      <c r="AR30" s="161">
        <f t="shared" si="2"/>
        <v>-760</v>
      </c>
      <c r="AS30" s="161">
        <f t="shared" si="2"/>
        <v>405</v>
      </c>
      <c r="AT30" s="161">
        <f t="shared" ref="AT30:AU30" si="3">AT28-AT29</f>
        <v>-1081</v>
      </c>
      <c r="AU30" s="161">
        <f t="shared" si="3"/>
        <v>-602</v>
      </c>
      <c r="AV30" s="161">
        <f t="shared" ref="AV30:AW30" si="4">AV28-AV29</f>
        <v>-399</v>
      </c>
      <c r="AW30" s="161">
        <f t="shared" si="4"/>
        <v>363</v>
      </c>
    </row>
    <row r="33" spans="6:48" ht="15.75" customHeight="1" x14ac:dyDescent="0.2"/>
    <row r="34" spans="6:48" ht="15.75" customHeight="1" x14ac:dyDescent="0.2"/>
    <row r="35" spans="6:48" x14ac:dyDescent="0.2">
      <c r="AT35" s="47"/>
      <c r="AU35" s="47"/>
      <c r="AV35" s="47"/>
    </row>
    <row r="36" spans="6:48" x14ac:dyDescent="0.2">
      <c r="AT36" s="47"/>
      <c r="AU36" s="47"/>
      <c r="AV36" s="47"/>
    </row>
    <row r="41" spans="6:48" x14ac:dyDescent="0.2">
      <c r="F41" s="4"/>
      <c r="G41" s="4"/>
    </row>
    <row r="42" spans="6:48" x14ac:dyDescent="0.2">
      <c r="F42" s="4"/>
      <c r="G42" s="4"/>
    </row>
    <row r="44" spans="6:48" ht="17.25" customHeight="1" x14ac:dyDescent="0.2"/>
    <row r="48" spans="6:48" x14ac:dyDescent="0.2">
      <c r="F48" s="111"/>
    </row>
    <row r="71" spans="1:81" ht="16.5" x14ac:dyDescent="0.25">
      <c r="A71" s="7"/>
      <c r="B71" s="10"/>
      <c r="C71" s="10"/>
    </row>
    <row r="72" spans="1:81" ht="13.5" thickBot="1" x14ac:dyDescent="0.25"/>
    <row r="73" spans="1:81" ht="30.75" customHeight="1" thickBot="1" x14ac:dyDescent="0.3">
      <c r="A73" s="457" t="s">
        <v>23</v>
      </c>
      <c r="B73" s="458" t="s">
        <v>518</v>
      </c>
      <c r="C73" s="459" t="s">
        <v>519</v>
      </c>
      <c r="D73" s="86"/>
      <c r="E73" s="86"/>
    </row>
    <row r="74" spans="1:81" ht="13.5" customHeight="1" x14ac:dyDescent="0.25">
      <c r="A74" s="460"/>
      <c r="B74" s="461"/>
      <c r="C74" s="462"/>
      <c r="D74" s="86"/>
      <c r="E74" s="86"/>
      <c r="G74" s="73"/>
    </row>
    <row r="75" spans="1:81" s="16" customFormat="1" ht="15.75" x14ac:dyDescent="0.25">
      <c r="A75" s="463" t="s">
        <v>307</v>
      </c>
      <c r="B75" s="464">
        <v>3583.85</v>
      </c>
      <c r="C75" s="464">
        <v>3017.5</v>
      </c>
      <c r="D75" s="86"/>
      <c r="E75" s="219"/>
      <c r="F75" s="217"/>
      <c r="G75" s="75"/>
      <c r="H75" s="217"/>
      <c r="I75" s="76"/>
      <c r="J75" s="7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</row>
    <row r="76" spans="1:81" s="16" customFormat="1" ht="16.5" customHeight="1" x14ac:dyDescent="0.25">
      <c r="A76" s="463" t="s">
        <v>53</v>
      </c>
      <c r="B76" s="464">
        <v>4125.17</v>
      </c>
      <c r="C76" s="464">
        <v>3552.92</v>
      </c>
      <c r="D76" s="86"/>
      <c r="E76" s="218"/>
      <c r="F76" s="217"/>
      <c r="G76" s="75"/>
      <c r="I76" s="76"/>
      <c r="J76" s="77"/>
      <c r="AV76" s="217"/>
      <c r="BY76" s="217"/>
      <c r="BZ76" s="217"/>
      <c r="CA76" s="217"/>
      <c r="CB76" s="217"/>
      <c r="CC76" s="217"/>
    </row>
    <row r="77" spans="1:81" s="16" customFormat="1" ht="15.75" x14ac:dyDescent="0.25">
      <c r="A77" s="463" t="s">
        <v>339</v>
      </c>
      <c r="B77" s="464">
        <v>5366.1</v>
      </c>
      <c r="C77" s="464">
        <v>4770.95</v>
      </c>
      <c r="D77" s="86"/>
      <c r="E77" s="219"/>
      <c r="F77" s="217"/>
      <c r="G77" s="75"/>
      <c r="I77" s="76"/>
      <c r="J77" s="77"/>
      <c r="AV77" s="217"/>
      <c r="BY77" s="217"/>
      <c r="BZ77" s="217"/>
      <c r="CA77" s="217"/>
      <c r="CB77" s="217"/>
      <c r="CC77" s="217"/>
    </row>
    <row r="78" spans="1:81" s="16" customFormat="1" ht="15.75" x14ac:dyDescent="0.25">
      <c r="A78" s="463" t="s">
        <v>137</v>
      </c>
      <c r="B78" s="464">
        <v>5415.38</v>
      </c>
      <c r="C78" s="464">
        <v>4899.97</v>
      </c>
      <c r="D78" s="86"/>
      <c r="E78" s="219"/>
      <c r="F78" s="78"/>
      <c r="G78" s="79"/>
      <c r="I78" s="80"/>
      <c r="J78" s="81"/>
      <c r="AV78" s="217"/>
      <c r="BY78" s="217"/>
      <c r="BZ78" s="217"/>
      <c r="CA78" s="217"/>
      <c r="CB78" s="217"/>
      <c r="CC78" s="217"/>
    </row>
    <row r="79" spans="1:81" s="16" customFormat="1" ht="15.75" x14ac:dyDescent="0.25">
      <c r="A79" s="465" t="s">
        <v>327</v>
      </c>
      <c r="B79" s="466">
        <v>5652.44</v>
      </c>
      <c r="C79" s="466">
        <v>4913.3500000000004</v>
      </c>
      <c r="D79" s="86"/>
      <c r="E79" s="219"/>
      <c r="F79" s="78"/>
      <c r="G79" s="79"/>
      <c r="H79" s="217"/>
      <c r="I79" s="80"/>
      <c r="J79" s="81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</row>
    <row r="80" spans="1:81" s="217" customFormat="1" ht="15.75" x14ac:dyDescent="0.25">
      <c r="A80" s="463" t="s">
        <v>1</v>
      </c>
      <c r="B80" s="464">
        <v>5671.19</v>
      </c>
      <c r="C80" s="464">
        <v>5235.74</v>
      </c>
      <c r="D80" s="86"/>
      <c r="E80" s="219"/>
      <c r="F80" s="78"/>
      <c r="G80" s="79"/>
      <c r="I80" s="80"/>
      <c r="J80" s="81"/>
    </row>
    <row r="81" spans="1:11" ht="15.75" x14ac:dyDescent="0.25">
      <c r="A81" s="465" t="s">
        <v>326</v>
      </c>
      <c r="B81" s="466">
        <v>6259.64</v>
      </c>
      <c r="C81" s="466">
        <v>5883.3</v>
      </c>
      <c r="D81" s="86"/>
      <c r="E81" s="220"/>
      <c r="F81" s="82"/>
      <c r="G81" s="4"/>
      <c r="H81" s="4"/>
      <c r="I81" s="83"/>
      <c r="J81" s="83"/>
    </row>
    <row r="82" spans="1:11" ht="15.75" x14ac:dyDescent="0.25">
      <c r="A82" s="463" t="s">
        <v>0</v>
      </c>
      <c r="B82" s="464">
        <v>6328.69</v>
      </c>
      <c r="C82" s="464">
        <v>5562.08</v>
      </c>
      <c r="D82" s="86"/>
      <c r="E82" s="219"/>
      <c r="F82" s="4"/>
      <c r="G82" s="84"/>
      <c r="H82" s="85"/>
      <c r="I82" s="86"/>
      <c r="J82" s="87"/>
      <c r="K82" s="74"/>
    </row>
    <row r="83" spans="1:11" s="64" customFormat="1" ht="16.5" thickBot="1" x14ac:dyDescent="0.3">
      <c r="A83" s="467" t="s">
        <v>308</v>
      </c>
      <c r="B83" s="468">
        <v>8327.24</v>
      </c>
      <c r="C83" s="468">
        <v>7834.14</v>
      </c>
      <c r="D83" s="86"/>
      <c r="E83" s="219"/>
      <c r="F83" s="88"/>
      <c r="G83" s="89"/>
      <c r="H83" s="90"/>
      <c r="I83" s="91"/>
      <c r="J83" s="92"/>
    </row>
    <row r="84" spans="1:11" x14ac:dyDescent="0.2">
      <c r="E84" s="4"/>
      <c r="F84" s="4"/>
    </row>
    <row r="85" spans="1:11" ht="29.25" customHeight="1" x14ac:dyDescent="0.2">
      <c r="A85" s="469"/>
      <c r="C85" s="470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471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613" t="s">
        <v>162</v>
      </c>
      <c r="B102" s="615" t="s">
        <v>5</v>
      </c>
      <c r="C102" s="616"/>
      <c r="D102" s="617"/>
      <c r="E102" s="615" t="s">
        <v>6</v>
      </c>
      <c r="F102" s="616"/>
      <c r="G102" s="617"/>
      <c r="H102" s="619" t="s">
        <v>8</v>
      </c>
      <c r="I102" s="620"/>
      <c r="J102" s="621"/>
      <c r="K102" s="619" t="s">
        <v>7</v>
      </c>
      <c r="L102" s="620"/>
      <c r="M102" s="621"/>
      <c r="N102" s="619" t="s">
        <v>157</v>
      </c>
      <c r="O102" s="620"/>
      <c r="P102" s="621"/>
      <c r="Q102" s="619" t="s">
        <v>158</v>
      </c>
      <c r="R102" s="620"/>
      <c r="S102" s="621"/>
    </row>
    <row r="103" spans="1:19" ht="16.5" thickBot="1" x14ac:dyDescent="0.3">
      <c r="A103" s="614"/>
      <c r="B103" s="168">
        <v>2013</v>
      </c>
      <c r="C103" s="169">
        <v>2014</v>
      </c>
      <c r="D103" s="170">
        <v>2015</v>
      </c>
      <c r="E103" s="168">
        <v>2013</v>
      </c>
      <c r="F103" s="169">
        <v>2014</v>
      </c>
      <c r="G103" s="170">
        <v>2015</v>
      </c>
      <c r="H103" s="168">
        <v>2013</v>
      </c>
      <c r="I103" s="169">
        <v>2014</v>
      </c>
      <c r="J103" s="170">
        <v>2015</v>
      </c>
      <c r="K103" s="168">
        <v>2013</v>
      </c>
      <c r="L103" s="169">
        <v>2014</v>
      </c>
      <c r="M103" s="170">
        <v>2015</v>
      </c>
      <c r="N103" s="168">
        <v>2013</v>
      </c>
      <c r="O103" s="169">
        <v>2014</v>
      </c>
      <c r="P103" s="170">
        <v>2015</v>
      </c>
      <c r="Q103" s="168">
        <v>2013</v>
      </c>
      <c r="R103" s="169">
        <v>2014</v>
      </c>
      <c r="S103" s="170">
        <v>2015</v>
      </c>
    </row>
    <row r="104" spans="1:19" ht="16.5" x14ac:dyDescent="0.25">
      <c r="A104" s="472" t="s">
        <v>9</v>
      </c>
      <c r="B104" s="171">
        <v>8048.7713636363642</v>
      </c>
      <c r="C104" s="172">
        <v>7294.3281818181822</v>
      </c>
      <c r="D104" s="173">
        <v>5815.07</v>
      </c>
      <c r="E104" s="174">
        <v>17459.886363636364</v>
      </c>
      <c r="F104" s="173">
        <v>14076.37</v>
      </c>
      <c r="G104" s="175">
        <v>14766.91</v>
      </c>
      <c r="H104" s="171">
        <v>1636.57</v>
      </c>
      <c r="I104" s="172">
        <v>1423.18</v>
      </c>
      <c r="J104" s="173">
        <v>1243.48</v>
      </c>
      <c r="K104" s="176">
        <v>712.36</v>
      </c>
      <c r="L104" s="177">
        <v>734.14</v>
      </c>
      <c r="M104" s="173">
        <v>784.33</v>
      </c>
      <c r="N104" s="176">
        <v>1669.91</v>
      </c>
      <c r="O104" s="177">
        <v>1244.8</v>
      </c>
      <c r="P104" s="173">
        <v>1251.8499999999999</v>
      </c>
      <c r="Q104" s="176">
        <v>31.06</v>
      </c>
      <c r="R104" s="177">
        <v>19.91</v>
      </c>
      <c r="S104" s="173">
        <v>17.100000000000001</v>
      </c>
    </row>
    <row r="105" spans="1:19" ht="16.5" x14ac:dyDescent="0.25">
      <c r="A105" s="473" t="s">
        <v>10</v>
      </c>
      <c r="B105" s="178">
        <v>8070.02</v>
      </c>
      <c r="C105" s="179">
        <v>7151.58</v>
      </c>
      <c r="D105" s="180">
        <v>5701.4874999999993</v>
      </c>
      <c r="E105" s="181">
        <v>17728.625</v>
      </c>
      <c r="F105" s="180">
        <v>14191.63</v>
      </c>
      <c r="G105" s="182">
        <v>14531.125</v>
      </c>
      <c r="H105" s="178">
        <v>1673.75</v>
      </c>
      <c r="I105" s="179">
        <v>1410.5</v>
      </c>
      <c r="J105" s="180">
        <v>1197.5999999999999</v>
      </c>
      <c r="K105" s="183">
        <v>751.93</v>
      </c>
      <c r="L105" s="184">
        <v>728.55</v>
      </c>
      <c r="M105" s="180">
        <v>785.55</v>
      </c>
      <c r="N105" s="183">
        <v>1627.59</v>
      </c>
      <c r="O105" s="184">
        <v>1300.98</v>
      </c>
      <c r="P105" s="180">
        <v>1227.19</v>
      </c>
      <c r="Q105" s="183">
        <v>30.33</v>
      </c>
      <c r="R105" s="184">
        <v>20.83</v>
      </c>
      <c r="S105" s="180">
        <v>16.84</v>
      </c>
    </row>
    <row r="106" spans="1:19" ht="16.5" x14ac:dyDescent="0.25">
      <c r="A106" s="473" t="s">
        <v>11</v>
      </c>
      <c r="B106" s="178">
        <v>7662.24</v>
      </c>
      <c r="C106" s="179">
        <v>6667.56</v>
      </c>
      <c r="D106" s="180">
        <v>5925.4554545454539</v>
      </c>
      <c r="E106" s="181">
        <v>16725.13</v>
      </c>
      <c r="F106" s="180">
        <v>15656.79</v>
      </c>
      <c r="G106" s="182">
        <v>13742.160909090908</v>
      </c>
      <c r="H106" s="178">
        <v>1583.3</v>
      </c>
      <c r="I106" s="179">
        <v>1451.62</v>
      </c>
      <c r="J106" s="180">
        <v>1138.6400000000001</v>
      </c>
      <c r="K106" s="183">
        <v>756.65</v>
      </c>
      <c r="L106" s="184">
        <v>773.07</v>
      </c>
      <c r="M106" s="180">
        <v>786.32</v>
      </c>
      <c r="N106" s="183">
        <v>1592.86</v>
      </c>
      <c r="O106" s="184">
        <v>1336.08</v>
      </c>
      <c r="P106" s="180">
        <v>1178.6300000000001</v>
      </c>
      <c r="Q106" s="183">
        <v>28.8</v>
      </c>
      <c r="R106" s="184">
        <v>20.74</v>
      </c>
      <c r="S106" s="180">
        <v>16.22</v>
      </c>
    </row>
    <row r="107" spans="1:19" ht="16.5" x14ac:dyDescent="0.25">
      <c r="A107" s="473" t="s">
        <v>12</v>
      </c>
      <c r="B107" s="178">
        <v>7202.97</v>
      </c>
      <c r="C107" s="179">
        <v>6670.24</v>
      </c>
      <c r="D107" s="180">
        <v>6027.97</v>
      </c>
      <c r="E107" s="181">
        <v>15631.55</v>
      </c>
      <c r="F107" s="180">
        <v>17370.75</v>
      </c>
      <c r="G107" s="182">
        <v>12779.75</v>
      </c>
      <c r="H107" s="178">
        <v>1489.12</v>
      </c>
      <c r="I107" s="179">
        <v>1431.5</v>
      </c>
      <c r="J107" s="180">
        <v>1150.0999999999999</v>
      </c>
      <c r="K107" s="183">
        <v>703.05</v>
      </c>
      <c r="L107" s="184">
        <v>792.33</v>
      </c>
      <c r="M107" s="180">
        <v>768.8</v>
      </c>
      <c r="N107" s="183">
        <v>1485.08</v>
      </c>
      <c r="O107" s="184">
        <v>1299</v>
      </c>
      <c r="P107" s="180">
        <v>1197.9100000000001</v>
      </c>
      <c r="Q107" s="183">
        <v>25.2</v>
      </c>
      <c r="R107" s="184">
        <v>19.71</v>
      </c>
      <c r="S107" s="180">
        <v>16.34</v>
      </c>
    </row>
    <row r="108" spans="1:19" ht="16.5" x14ac:dyDescent="0.25">
      <c r="A108" s="473" t="s">
        <v>13</v>
      </c>
      <c r="B108" s="178">
        <v>7228.62</v>
      </c>
      <c r="C108" s="179">
        <v>6883.15</v>
      </c>
      <c r="D108" s="180">
        <v>6300.0776315789481</v>
      </c>
      <c r="E108" s="181">
        <v>14947.98</v>
      </c>
      <c r="F108" s="180">
        <v>19434.38</v>
      </c>
      <c r="G108" s="182">
        <v>13504.998684210526</v>
      </c>
      <c r="H108" s="178">
        <v>1474.9</v>
      </c>
      <c r="I108" s="179">
        <v>1455.89</v>
      </c>
      <c r="J108" s="180">
        <v>1140.26</v>
      </c>
      <c r="K108" s="183">
        <v>720.19</v>
      </c>
      <c r="L108" s="184">
        <v>821.05</v>
      </c>
      <c r="M108" s="180">
        <v>784.42</v>
      </c>
      <c r="N108" s="183">
        <v>1413.87</v>
      </c>
      <c r="O108" s="184">
        <v>1286.69</v>
      </c>
      <c r="P108" s="180">
        <v>1199.05</v>
      </c>
      <c r="Q108" s="183">
        <v>23.01</v>
      </c>
      <c r="R108" s="184">
        <v>19.36</v>
      </c>
      <c r="S108" s="180">
        <v>16.8</v>
      </c>
    </row>
    <row r="109" spans="1:19" ht="16.5" x14ac:dyDescent="0.25">
      <c r="A109" s="473" t="s">
        <v>14</v>
      </c>
      <c r="B109" s="185">
        <v>7003.7150000000001</v>
      </c>
      <c r="C109" s="179">
        <v>6805.8</v>
      </c>
      <c r="D109" s="180">
        <v>5833.2168181818179</v>
      </c>
      <c r="E109" s="186">
        <v>14266.875</v>
      </c>
      <c r="F109" s="180">
        <v>18568.22</v>
      </c>
      <c r="G109" s="182">
        <v>12776.591363636364</v>
      </c>
      <c r="H109" s="185">
        <v>1430.23</v>
      </c>
      <c r="I109" s="179">
        <v>1452.57</v>
      </c>
      <c r="J109" s="180">
        <v>1088.77</v>
      </c>
      <c r="K109" s="187">
        <v>713.68</v>
      </c>
      <c r="L109" s="184">
        <v>832.19</v>
      </c>
      <c r="M109" s="180">
        <v>726.77</v>
      </c>
      <c r="N109" s="187">
        <v>1342.36</v>
      </c>
      <c r="O109" s="184">
        <v>1279.0999999999999</v>
      </c>
      <c r="P109" s="180">
        <v>1181.5</v>
      </c>
      <c r="Q109" s="187">
        <v>21.11</v>
      </c>
      <c r="R109" s="184">
        <v>19.79</v>
      </c>
      <c r="S109" s="180">
        <v>16.100000000000001</v>
      </c>
    </row>
    <row r="110" spans="1:19" ht="16.5" x14ac:dyDescent="0.25">
      <c r="A110" s="473" t="s">
        <v>113</v>
      </c>
      <c r="B110" s="185">
        <v>6892.5091304347825</v>
      </c>
      <c r="C110" s="179">
        <v>7104.02</v>
      </c>
      <c r="D110" s="180">
        <v>5456.2165217391303</v>
      </c>
      <c r="E110" s="186">
        <v>13702.174999999999</v>
      </c>
      <c r="F110" s="180">
        <v>19046.737391304348</v>
      </c>
      <c r="G110" s="182">
        <v>11380.55</v>
      </c>
      <c r="H110" s="185">
        <v>1401.48</v>
      </c>
      <c r="I110" s="179">
        <v>1492.48</v>
      </c>
      <c r="J110" s="180">
        <v>1014.09</v>
      </c>
      <c r="K110" s="187">
        <v>718.02</v>
      </c>
      <c r="L110" s="184">
        <v>871.36</v>
      </c>
      <c r="M110" s="180">
        <v>642.57000000000005</v>
      </c>
      <c r="N110" s="187">
        <v>1286.72</v>
      </c>
      <c r="O110" s="184">
        <v>1311.11</v>
      </c>
      <c r="P110" s="180">
        <v>1130.04</v>
      </c>
      <c r="Q110" s="187">
        <v>19.71</v>
      </c>
      <c r="R110" s="184">
        <v>20.93</v>
      </c>
      <c r="S110" s="180">
        <v>15.07</v>
      </c>
    </row>
    <row r="111" spans="1:19" ht="16.5" x14ac:dyDescent="0.25">
      <c r="A111" s="165" t="s">
        <v>121</v>
      </c>
      <c r="B111" s="188">
        <v>7181.88</v>
      </c>
      <c r="C111" s="179">
        <v>7000.1750000000002</v>
      </c>
      <c r="D111" s="180">
        <v>5088.5600000000004</v>
      </c>
      <c r="E111" s="189">
        <v>14278.22</v>
      </c>
      <c r="F111" s="180">
        <v>18572.375</v>
      </c>
      <c r="G111" s="182">
        <v>10338.75</v>
      </c>
      <c r="H111" s="188">
        <v>1494.1</v>
      </c>
      <c r="I111" s="179">
        <v>1447.64</v>
      </c>
      <c r="J111" s="180">
        <v>983.15</v>
      </c>
      <c r="K111" s="190">
        <v>740.57</v>
      </c>
      <c r="L111" s="184">
        <v>875.32</v>
      </c>
      <c r="M111" s="180">
        <v>595.4</v>
      </c>
      <c r="N111" s="190">
        <v>1347.1</v>
      </c>
      <c r="O111" s="184">
        <v>1295.94</v>
      </c>
      <c r="P111" s="180">
        <v>1117.48</v>
      </c>
      <c r="Q111" s="190">
        <v>21.84</v>
      </c>
      <c r="R111" s="184">
        <v>19.8</v>
      </c>
      <c r="S111" s="180">
        <v>14.94</v>
      </c>
    </row>
    <row r="112" spans="1:19" ht="16.5" x14ac:dyDescent="0.25">
      <c r="A112" s="165" t="s">
        <v>127</v>
      </c>
      <c r="B112" s="188">
        <v>7161.11</v>
      </c>
      <c r="C112" s="179">
        <v>6871.8286363636362</v>
      </c>
      <c r="D112" s="180"/>
      <c r="E112" s="189">
        <v>13776.19</v>
      </c>
      <c r="F112" s="180">
        <v>18075.8</v>
      </c>
      <c r="G112" s="182"/>
      <c r="H112" s="188">
        <v>1456.86</v>
      </c>
      <c r="I112" s="179">
        <v>1362.29</v>
      </c>
      <c r="J112" s="180"/>
      <c r="K112" s="190">
        <v>709.14</v>
      </c>
      <c r="L112" s="184">
        <v>841.88</v>
      </c>
      <c r="M112" s="180"/>
      <c r="N112" s="190">
        <v>1348.8</v>
      </c>
      <c r="O112" s="184">
        <v>1239.75</v>
      </c>
      <c r="P112" s="180"/>
      <c r="Q112" s="190">
        <v>22.56</v>
      </c>
      <c r="R112" s="184">
        <v>18.48</v>
      </c>
      <c r="S112" s="180"/>
    </row>
    <row r="113" spans="1:19" ht="16.5" x14ac:dyDescent="0.25">
      <c r="A113" s="165" t="s">
        <v>128</v>
      </c>
      <c r="B113" s="188">
        <v>7188.38</v>
      </c>
      <c r="C113" s="179">
        <v>6738.73</v>
      </c>
      <c r="D113" s="180"/>
      <c r="E113" s="189">
        <v>14066.41</v>
      </c>
      <c r="F113" s="180">
        <v>15765.33</v>
      </c>
      <c r="G113" s="182"/>
      <c r="H113" s="188">
        <v>1413.48</v>
      </c>
      <c r="I113" s="179">
        <v>1259.3399999999999</v>
      </c>
      <c r="J113" s="180"/>
      <c r="K113" s="190">
        <v>724.61</v>
      </c>
      <c r="L113" s="184">
        <v>778.24</v>
      </c>
      <c r="M113" s="180"/>
      <c r="N113" s="190">
        <v>1316.18</v>
      </c>
      <c r="O113" s="184">
        <v>1221.27</v>
      </c>
      <c r="P113" s="180"/>
      <c r="Q113" s="190">
        <v>21.92</v>
      </c>
      <c r="R113" s="184">
        <v>17.170000000000002</v>
      </c>
      <c r="S113" s="180"/>
    </row>
    <row r="114" spans="1:19" ht="16.5" x14ac:dyDescent="0.25">
      <c r="A114" s="165" t="s">
        <v>132</v>
      </c>
      <c r="B114" s="188">
        <v>7066.06</v>
      </c>
      <c r="C114" s="179">
        <v>6700.67</v>
      </c>
      <c r="D114" s="180"/>
      <c r="E114" s="189">
        <v>13725.12</v>
      </c>
      <c r="F114" s="180">
        <v>15702.38</v>
      </c>
      <c r="G114" s="182"/>
      <c r="H114" s="188">
        <v>1420.19</v>
      </c>
      <c r="I114" s="179">
        <v>1208.8499999999999</v>
      </c>
      <c r="J114" s="180"/>
      <c r="K114" s="190">
        <v>733.36</v>
      </c>
      <c r="L114" s="184">
        <v>780.75</v>
      </c>
      <c r="M114" s="180"/>
      <c r="N114" s="190">
        <v>1276.45</v>
      </c>
      <c r="O114" s="184">
        <v>1176.3</v>
      </c>
      <c r="P114" s="180"/>
      <c r="Q114" s="190">
        <v>20.77</v>
      </c>
      <c r="R114" s="184">
        <v>15.97</v>
      </c>
      <c r="S114" s="180"/>
    </row>
    <row r="115" spans="1:19" ht="17.25" thickBot="1" x14ac:dyDescent="0.3">
      <c r="A115" s="191" t="s">
        <v>133</v>
      </c>
      <c r="B115" s="192">
        <v>7202.5499999999993</v>
      </c>
      <c r="C115" s="193">
        <v>6422.23</v>
      </c>
      <c r="D115" s="194"/>
      <c r="E115" s="195">
        <v>13911.125</v>
      </c>
      <c r="F115" s="194">
        <v>15914.29</v>
      </c>
      <c r="G115" s="196"/>
      <c r="H115" s="192">
        <v>1357.1</v>
      </c>
      <c r="I115" s="193">
        <v>1215.67</v>
      </c>
      <c r="J115" s="194"/>
      <c r="K115" s="197">
        <v>718.2</v>
      </c>
      <c r="L115" s="198">
        <v>805.52</v>
      </c>
      <c r="M115" s="194"/>
      <c r="N115" s="197">
        <v>1222.76</v>
      </c>
      <c r="O115" s="198">
        <v>1200.94</v>
      </c>
      <c r="P115" s="194"/>
      <c r="Q115" s="197">
        <v>19.61</v>
      </c>
      <c r="R115" s="198">
        <v>16.239999999999998</v>
      </c>
      <c r="S115" s="194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8">
    <mergeCell ref="A102:A103"/>
    <mergeCell ref="B102:D102"/>
    <mergeCell ref="E102:G102"/>
    <mergeCell ref="BE12:BH12"/>
    <mergeCell ref="N102:P102"/>
    <mergeCell ref="K102:M102"/>
    <mergeCell ref="H102:J102"/>
    <mergeCell ref="Q102:S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6"/>
  <sheetViews>
    <sheetView zoomScale="90" zoomScaleNormal="90" zoomScaleSheetLayoutView="80" workbookViewId="0">
      <selection activeCell="AB44" sqref="AB44"/>
    </sheetView>
  </sheetViews>
  <sheetFormatPr defaultColWidth="4.5703125" defaultRowHeight="15.75" x14ac:dyDescent="0.25"/>
  <cols>
    <col min="1" max="1" width="3.7109375" style="222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222" customWidth="1"/>
    <col min="7" max="7" width="5.85546875" style="222" customWidth="1"/>
    <col min="8" max="8" width="4.7109375" style="222" customWidth="1"/>
    <col min="9" max="9" width="4.85546875" style="222" customWidth="1"/>
    <col min="10" max="11" width="4.28515625" style="222" customWidth="1"/>
    <col min="12" max="12" width="5.42578125" style="222" customWidth="1"/>
    <col min="13" max="13" width="6.140625" style="222" customWidth="1"/>
    <col min="14" max="14" width="5.28515625" style="222" customWidth="1"/>
    <col min="15" max="15" width="6" style="222" customWidth="1"/>
    <col min="16" max="16" width="4.85546875" style="222" customWidth="1"/>
    <col min="17" max="17" width="5.140625" style="222" customWidth="1"/>
    <col min="18" max="18" width="4.42578125" style="222" customWidth="1"/>
    <col min="19" max="19" width="6.140625" style="222" customWidth="1"/>
    <col min="20" max="20" width="5" style="222" customWidth="1"/>
    <col min="21" max="21" width="3.5703125" style="222" customWidth="1"/>
    <col min="22" max="228" width="4.28515625" style="222" customWidth="1"/>
    <col min="229" max="16384" width="4.5703125" style="222"/>
  </cols>
  <sheetData>
    <row r="1" spans="1:47" ht="24" customHeight="1" x14ac:dyDescent="0.2">
      <c r="A1" s="992" t="s">
        <v>532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</row>
    <row r="2" spans="1:47" ht="23.25" customHeight="1" thickBot="1" x14ac:dyDescent="0.25">
      <c r="A2" s="223"/>
      <c r="B2" s="223"/>
      <c r="C2" s="223"/>
      <c r="D2" s="223"/>
      <c r="E2" s="223"/>
      <c r="S2" s="224" t="s">
        <v>119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7" customHeight="1" thickBot="1" x14ac:dyDescent="0.25">
      <c r="A3" s="1013" t="s">
        <v>15</v>
      </c>
      <c r="B3" s="886"/>
      <c r="C3" s="886"/>
      <c r="D3" s="886"/>
      <c r="E3" s="1014"/>
      <c r="F3" s="1026" t="s">
        <v>99</v>
      </c>
      <c r="G3" s="1027"/>
      <c r="H3" s="1026" t="s">
        <v>43</v>
      </c>
      <c r="I3" s="1028"/>
      <c r="J3" s="1027"/>
      <c r="K3" s="1026" t="s">
        <v>44</v>
      </c>
      <c r="L3" s="1028"/>
      <c r="M3" s="1027"/>
      <c r="N3" s="1008" t="s">
        <v>16</v>
      </c>
      <c r="O3" s="1029"/>
      <c r="P3" s="1009"/>
      <c r="Q3" s="1008" t="s">
        <v>53</v>
      </c>
      <c r="R3" s="1029"/>
      <c r="S3" s="1009"/>
    </row>
    <row r="4" spans="1:47" ht="37.5" customHeight="1" thickBot="1" x14ac:dyDescent="0.25">
      <c r="A4" s="1030" t="s">
        <v>116</v>
      </c>
      <c r="B4" s="1031"/>
      <c r="C4" s="1031"/>
      <c r="D4" s="1031"/>
      <c r="E4" s="1032"/>
      <c r="F4" s="1033" t="s">
        <v>17</v>
      </c>
      <c r="G4" s="1034"/>
      <c r="H4" s="1035" t="s">
        <v>330</v>
      </c>
      <c r="I4" s="1036"/>
      <c r="J4" s="1037"/>
      <c r="K4" s="1035">
        <v>22</v>
      </c>
      <c r="L4" s="1036"/>
      <c r="M4" s="1037"/>
      <c r="N4" s="1035">
        <v>19</v>
      </c>
      <c r="O4" s="1036"/>
      <c r="P4" s="1037"/>
      <c r="Q4" s="1010">
        <v>18.14</v>
      </c>
      <c r="R4" s="1011"/>
      <c r="S4" s="1012"/>
    </row>
    <row r="5" spans="1:47" ht="33.75" customHeight="1" thickBot="1" x14ac:dyDescent="0.25">
      <c r="A5" s="1005" t="s">
        <v>18</v>
      </c>
      <c r="B5" s="1006"/>
      <c r="C5" s="1006"/>
      <c r="D5" s="1006"/>
      <c r="E5" s="1007"/>
      <c r="F5" s="1008" t="s">
        <v>141</v>
      </c>
      <c r="G5" s="1009"/>
      <c r="H5" s="1015">
        <v>50.41</v>
      </c>
      <c r="I5" s="1016"/>
      <c r="J5" s="1017"/>
      <c r="K5" s="1015">
        <v>84.91</v>
      </c>
      <c r="L5" s="1016"/>
      <c r="M5" s="1017"/>
      <c r="N5" s="1015">
        <v>25.31</v>
      </c>
      <c r="O5" s="1016"/>
      <c r="P5" s="1017"/>
      <c r="Q5" s="1015">
        <v>40.57</v>
      </c>
      <c r="R5" s="1016"/>
      <c r="S5" s="1017"/>
    </row>
    <row r="6" spans="1:47" ht="33" customHeight="1" thickBot="1" x14ac:dyDescent="0.25">
      <c r="A6" s="1018" t="s">
        <v>19</v>
      </c>
      <c r="B6" s="1019"/>
      <c r="C6" s="1019"/>
      <c r="D6" s="1019"/>
      <c r="E6" s="1020"/>
      <c r="F6" s="1021" t="s">
        <v>140</v>
      </c>
      <c r="G6" s="1022"/>
      <c r="H6" s="1023">
        <v>1102.77</v>
      </c>
      <c r="I6" s="1024"/>
      <c r="J6" s="1025"/>
      <c r="K6" s="1023">
        <v>1325.82</v>
      </c>
      <c r="L6" s="1024"/>
      <c r="M6" s="1025"/>
      <c r="N6" s="1023">
        <v>1393.61</v>
      </c>
      <c r="O6" s="1024"/>
      <c r="P6" s="1025"/>
      <c r="Q6" s="1023">
        <v>1372.98</v>
      </c>
      <c r="R6" s="1024"/>
      <c r="S6" s="1025"/>
    </row>
    <row r="7" spans="1:47" ht="36" customHeight="1" thickBot="1" x14ac:dyDescent="0.25">
      <c r="A7" s="1013" t="s">
        <v>20</v>
      </c>
      <c r="B7" s="886"/>
      <c r="C7" s="886"/>
      <c r="D7" s="886"/>
      <c r="E7" s="1014"/>
      <c r="F7" s="1008" t="s">
        <v>141</v>
      </c>
      <c r="G7" s="1009"/>
      <c r="H7" s="1015">
        <v>76.290000000000006</v>
      </c>
      <c r="I7" s="1016"/>
      <c r="J7" s="1017"/>
      <c r="K7" s="1015">
        <v>126.14</v>
      </c>
      <c r="L7" s="1016"/>
      <c r="M7" s="1017"/>
      <c r="N7" s="1015">
        <v>90.09</v>
      </c>
      <c r="O7" s="1016"/>
      <c r="P7" s="1017"/>
      <c r="Q7" s="1015">
        <v>94.53</v>
      </c>
      <c r="R7" s="1016"/>
      <c r="S7" s="1017"/>
    </row>
    <row r="8" spans="1:47" ht="53.25" customHeight="1" thickBot="1" x14ac:dyDescent="0.25">
      <c r="A8" s="1005" t="s">
        <v>115</v>
      </c>
      <c r="B8" s="1006"/>
      <c r="C8" s="1006"/>
      <c r="D8" s="1006"/>
      <c r="E8" s="1007"/>
      <c r="F8" s="1008" t="s">
        <v>273</v>
      </c>
      <c r="G8" s="1009"/>
      <c r="H8" s="1010">
        <v>145</v>
      </c>
      <c r="I8" s="1011"/>
      <c r="J8" s="1012"/>
      <c r="K8" s="1010">
        <v>145</v>
      </c>
      <c r="L8" s="1011"/>
      <c r="M8" s="1012"/>
      <c r="N8" s="1010">
        <v>145</v>
      </c>
      <c r="O8" s="1011"/>
      <c r="P8" s="1012"/>
      <c r="Q8" s="1010">
        <v>145</v>
      </c>
      <c r="R8" s="1011"/>
      <c r="S8" s="1012"/>
    </row>
    <row r="9" spans="1:47" ht="15" customHeight="1" x14ac:dyDescent="0.2">
      <c r="A9" s="991" t="s">
        <v>272</v>
      </c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</row>
    <row r="10" spans="1:47" ht="34.5" customHeight="1" x14ac:dyDescent="0.2">
      <c r="A10" s="991" t="s">
        <v>229</v>
      </c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</row>
    <row r="11" spans="1:47" ht="17.25" customHeight="1" thickBot="1" x14ac:dyDescent="0.25">
      <c r="A11" s="992" t="s">
        <v>284</v>
      </c>
      <c r="B11" s="993"/>
      <c r="C11" s="993"/>
      <c r="D11" s="993"/>
      <c r="E11" s="993"/>
      <c r="F11" s="993"/>
      <c r="G11" s="993"/>
      <c r="H11" s="993"/>
      <c r="I11" s="993"/>
      <c r="J11" s="993"/>
      <c r="K11" s="993"/>
      <c r="L11" s="993"/>
      <c r="M11" s="993"/>
      <c r="N11" s="993"/>
      <c r="O11" s="993"/>
      <c r="P11" s="993"/>
      <c r="Q11" s="993"/>
      <c r="R11" s="993"/>
      <c r="S11" s="993"/>
    </row>
    <row r="12" spans="1:47" ht="15" customHeight="1" thickBot="1" x14ac:dyDescent="0.25">
      <c r="A12" s="994"/>
      <c r="B12" s="995"/>
      <c r="C12" s="996"/>
      <c r="D12" s="997" t="s">
        <v>534</v>
      </c>
      <c r="E12" s="998"/>
      <c r="F12" s="998"/>
      <c r="G12" s="999"/>
      <c r="H12" s="1000" t="s">
        <v>535</v>
      </c>
      <c r="I12" s="1001"/>
      <c r="J12" s="1001"/>
      <c r="K12" s="1002"/>
      <c r="L12" s="1003" t="s">
        <v>536</v>
      </c>
      <c r="M12" s="998"/>
      <c r="N12" s="998"/>
      <c r="O12" s="1004"/>
      <c r="P12" s="1003" t="s">
        <v>537</v>
      </c>
      <c r="Q12" s="998"/>
      <c r="R12" s="998"/>
      <c r="S12" s="1004"/>
    </row>
    <row r="13" spans="1:47" ht="15" customHeight="1" x14ac:dyDescent="0.25">
      <c r="A13" s="979" t="s">
        <v>21</v>
      </c>
      <c r="B13" s="980"/>
      <c r="C13" s="981"/>
      <c r="D13" s="982" t="s">
        <v>172</v>
      </c>
      <c r="E13" s="983"/>
      <c r="F13" s="983"/>
      <c r="G13" s="984"/>
      <c r="H13" s="985" t="s">
        <v>366</v>
      </c>
      <c r="I13" s="986"/>
      <c r="J13" s="986"/>
      <c r="K13" s="987"/>
      <c r="L13" s="985" t="s">
        <v>366</v>
      </c>
      <c r="M13" s="986"/>
      <c r="N13" s="986"/>
      <c r="O13" s="987"/>
      <c r="P13" s="988" t="s">
        <v>386</v>
      </c>
      <c r="Q13" s="989"/>
      <c r="R13" s="989"/>
      <c r="S13" s="990"/>
    </row>
    <row r="14" spans="1:47" ht="15" customHeight="1" x14ac:dyDescent="0.25">
      <c r="A14" s="958" t="s">
        <v>117</v>
      </c>
      <c r="B14" s="959"/>
      <c r="C14" s="960"/>
      <c r="D14" s="961" t="s">
        <v>538</v>
      </c>
      <c r="E14" s="962"/>
      <c r="F14" s="962"/>
      <c r="G14" s="963"/>
      <c r="H14" s="964" t="s">
        <v>381</v>
      </c>
      <c r="I14" s="965"/>
      <c r="J14" s="965"/>
      <c r="K14" s="966"/>
      <c r="L14" s="964" t="s">
        <v>382</v>
      </c>
      <c r="M14" s="965"/>
      <c r="N14" s="965"/>
      <c r="O14" s="966"/>
      <c r="P14" s="964" t="s">
        <v>539</v>
      </c>
      <c r="Q14" s="965"/>
      <c r="R14" s="965"/>
      <c r="S14" s="966"/>
      <c r="V14" s="222" t="s">
        <v>153</v>
      </c>
    </row>
    <row r="15" spans="1:47" ht="15" customHeight="1" x14ac:dyDescent="0.25">
      <c r="A15" s="958" t="s">
        <v>118</v>
      </c>
      <c r="B15" s="959"/>
      <c r="C15" s="960"/>
      <c r="D15" s="961" t="s">
        <v>385</v>
      </c>
      <c r="E15" s="962"/>
      <c r="F15" s="962"/>
      <c r="G15" s="963"/>
      <c r="H15" s="964" t="s">
        <v>382</v>
      </c>
      <c r="I15" s="965"/>
      <c r="J15" s="965"/>
      <c r="K15" s="966"/>
      <c r="L15" s="964" t="s">
        <v>383</v>
      </c>
      <c r="M15" s="965"/>
      <c r="N15" s="965"/>
      <c r="O15" s="966"/>
      <c r="P15" s="964" t="s">
        <v>540</v>
      </c>
      <c r="Q15" s="965"/>
      <c r="R15" s="965"/>
      <c r="S15" s="966"/>
      <c r="V15" s="222" t="s">
        <v>153</v>
      </c>
    </row>
    <row r="16" spans="1:47" ht="15" customHeight="1" thickBot="1" x14ac:dyDescent="0.3">
      <c r="A16" s="967" t="s">
        <v>22</v>
      </c>
      <c r="B16" s="968"/>
      <c r="C16" s="969"/>
      <c r="D16" s="970" t="s">
        <v>384</v>
      </c>
      <c r="E16" s="971"/>
      <c r="F16" s="971"/>
      <c r="G16" s="972"/>
      <c r="H16" s="973" t="s">
        <v>367</v>
      </c>
      <c r="I16" s="974"/>
      <c r="J16" s="974"/>
      <c r="K16" s="975"/>
      <c r="L16" s="973" t="s">
        <v>385</v>
      </c>
      <c r="M16" s="974"/>
      <c r="N16" s="974"/>
      <c r="O16" s="975"/>
      <c r="P16" s="976">
        <v>41</v>
      </c>
      <c r="Q16" s="977"/>
      <c r="R16" s="977"/>
      <c r="S16" s="978"/>
    </row>
    <row r="17" spans="1:34" ht="20.25" customHeight="1" x14ac:dyDescent="0.2">
      <c r="A17" s="957"/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</row>
    <row r="18" spans="1:34" ht="30.75" customHeight="1" thickBot="1" x14ac:dyDescent="0.3">
      <c r="A18" s="949" t="s">
        <v>265</v>
      </c>
      <c r="B18" s="949"/>
      <c r="C18" s="949"/>
      <c r="D18" s="949"/>
      <c r="E18" s="949"/>
      <c r="F18" s="949"/>
      <c r="G18" s="949"/>
      <c r="H18" s="949"/>
      <c r="I18" s="949"/>
      <c r="J18" s="949"/>
      <c r="K18" s="949"/>
      <c r="L18" s="949"/>
      <c r="M18" s="949"/>
      <c r="N18" s="949"/>
      <c r="O18" s="949"/>
      <c r="P18" s="949"/>
      <c r="Q18" s="949"/>
      <c r="R18" s="949"/>
      <c r="S18" s="949"/>
    </row>
    <row r="19" spans="1:34" ht="20.25" customHeight="1" x14ac:dyDescent="0.2">
      <c r="A19" s="938" t="s">
        <v>114</v>
      </c>
      <c r="B19" s="939"/>
      <c r="C19" s="943"/>
      <c r="D19" s="938" t="s">
        <v>303</v>
      </c>
      <c r="E19" s="939"/>
      <c r="F19" s="939"/>
      <c r="G19" s="943"/>
      <c r="H19" s="883" t="s">
        <v>304</v>
      </c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8"/>
    </row>
    <row r="20" spans="1:34" ht="44.25" customHeight="1" thickBot="1" x14ac:dyDescent="0.25">
      <c r="A20" s="940"/>
      <c r="B20" s="941"/>
      <c r="C20" s="944"/>
      <c r="D20" s="940"/>
      <c r="E20" s="941"/>
      <c r="F20" s="941"/>
      <c r="G20" s="944"/>
      <c r="H20" s="903" t="s">
        <v>266</v>
      </c>
      <c r="I20" s="863"/>
      <c r="J20" s="871"/>
      <c r="K20" s="945" t="s">
        <v>267</v>
      </c>
      <c r="L20" s="946"/>
      <c r="M20" s="947"/>
      <c r="N20" s="862" t="s">
        <v>391</v>
      </c>
      <c r="O20" s="863"/>
      <c r="P20" s="871"/>
      <c r="Q20" s="893" t="s">
        <v>531</v>
      </c>
      <c r="R20" s="894"/>
      <c r="S20" s="895"/>
    </row>
    <row r="21" spans="1:34" ht="14.25" customHeight="1" thickBot="1" x14ac:dyDescent="0.25">
      <c r="A21" s="927" t="s">
        <v>324</v>
      </c>
      <c r="B21" s="928"/>
      <c r="C21" s="952"/>
      <c r="D21" s="953">
        <v>55.538919999999997</v>
      </c>
      <c r="E21" s="954"/>
      <c r="F21" s="954"/>
      <c r="G21" s="955"/>
      <c r="H21" s="904" t="s">
        <v>312</v>
      </c>
      <c r="I21" s="881"/>
      <c r="J21" s="882"/>
      <c r="K21" s="885" t="s">
        <v>320</v>
      </c>
      <c r="L21" s="886"/>
      <c r="M21" s="887"/>
      <c r="N21" s="880" t="s">
        <v>318</v>
      </c>
      <c r="O21" s="881"/>
      <c r="P21" s="882"/>
      <c r="Q21" s="880" t="s">
        <v>106</v>
      </c>
      <c r="R21" s="881"/>
      <c r="S21" s="896"/>
    </row>
    <row r="22" spans="1:34" ht="25.5" customHeight="1" thickBot="1" x14ac:dyDescent="0.25">
      <c r="A22" s="933" t="s">
        <v>322</v>
      </c>
      <c r="B22" s="934"/>
      <c r="C22" s="956"/>
      <c r="D22" s="935">
        <v>38.37608500000001</v>
      </c>
      <c r="E22" s="936"/>
      <c r="F22" s="936"/>
      <c r="G22" s="937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5"/>
    </row>
    <row r="23" spans="1:34" ht="15.75" customHeight="1" x14ac:dyDescent="0.2">
      <c r="A23" s="921" t="s">
        <v>160</v>
      </c>
      <c r="B23" s="922"/>
      <c r="C23" s="951"/>
      <c r="D23" s="924">
        <v>61.877299999999998</v>
      </c>
      <c r="E23" s="925"/>
      <c r="F23" s="925"/>
      <c r="G23" s="926"/>
      <c r="H23" s="891" t="s">
        <v>106</v>
      </c>
      <c r="I23" s="875"/>
      <c r="J23" s="883"/>
      <c r="K23" s="888" t="s">
        <v>331</v>
      </c>
      <c r="L23" s="889"/>
      <c r="M23" s="890"/>
      <c r="N23" s="874" t="s">
        <v>333</v>
      </c>
      <c r="O23" s="875"/>
      <c r="P23" s="883"/>
      <c r="Q23" s="897" t="s">
        <v>550</v>
      </c>
      <c r="R23" s="897"/>
      <c r="S23" s="898"/>
    </row>
    <row r="24" spans="1:34" ht="15.75" customHeight="1" x14ac:dyDescent="0.2">
      <c r="A24" s="912" t="s">
        <v>10</v>
      </c>
      <c r="B24" s="913"/>
      <c r="C24" s="950"/>
      <c r="D24" s="918">
        <v>64.683300000000003</v>
      </c>
      <c r="E24" s="919"/>
      <c r="F24" s="919"/>
      <c r="G24" s="920"/>
      <c r="H24" s="892" t="s">
        <v>106</v>
      </c>
      <c r="I24" s="853"/>
      <c r="J24" s="884"/>
      <c r="K24" s="877" t="s">
        <v>337</v>
      </c>
      <c r="L24" s="878"/>
      <c r="M24" s="879"/>
      <c r="N24" s="852" t="s">
        <v>335</v>
      </c>
      <c r="O24" s="853"/>
      <c r="P24" s="884"/>
      <c r="Q24" s="899" t="s">
        <v>551</v>
      </c>
      <c r="R24" s="899"/>
      <c r="S24" s="900"/>
    </row>
    <row r="25" spans="1:34" ht="15.75" customHeight="1" x14ac:dyDescent="0.2">
      <c r="A25" s="912" t="s">
        <v>11</v>
      </c>
      <c r="B25" s="913"/>
      <c r="C25" s="950"/>
      <c r="D25" s="918">
        <v>60.256300000000003</v>
      </c>
      <c r="E25" s="919"/>
      <c r="F25" s="919"/>
      <c r="G25" s="920"/>
      <c r="H25" s="892" t="s">
        <v>106</v>
      </c>
      <c r="I25" s="853"/>
      <c r="J25" s="884"/>
      <c r="K25" s="877" t="s">
        <v>349</v>
      </c>
      <c r="L25" s="878"/>
      <c r="M25" s="879"/>
      <c r="N25" s="852" t="s">
        <v>351</v>
      </c>
      <c r="O25" s="853"/>
      <c r="P25" s="884"/>
      <c r="Q25" s="899" t="s">
        <v>552</v>
      </c>
      <c r="R25" s="899"/>
      <c r="S25" s="900"/>
    </row>
    <row r="26" spans="1:34" ht="15.75" customHeight="1" x14ac:dyDescent="0.2">
      <c r="A26" s="905" t="s">
        <v>12</v>
      </c>
      <c r="B26" s="906"/>
      <c r="C26" s="948"/>
      <c r="D26" s="908">
        <v>52.933500000000002</v>
      </c>
      <c r="E26" s="909"/>
      <c r="F26" s="909"/>
      <c r="G26" s="910"/>
      <c r="H26" s="892" t="s">
        <v>106</v>
      </c>
      <c r="I26" s="853"/>
      <c r="J26" s="884"/>
      <c r="K26" s="877" t="s">
        <v>361</v>
      </c>
      <c r="L26" s="878"/>
      <c r="M26" s="879"/>
      <c r="N26" s="852" t="s">
        <v>362</v>
      </c>
      <c r="O26" s="853"/>
      <c r="P26" s="884"/>
      <c r="Q26" s="899" t="s">
        <v>553</v>
      </c>
      <c r="R26" s="899"/>
      <c r="S26" s="900"/>
    </row>
    <row r="27" spans="1:34" ht="15.75" customHeight="1" x14ac:dyDescent="0.2">
      <c r="A27" s="912" t="s">
        <v>13</v>
      </c>
      <c r="B27" s="913"/>
      <c r="C27" s="950"/>
      <c r="D27" s="915">
        <v>50.589500000000001</v>
      </c>
      <c r="E27" s="916"/>
      <c r="F27" s="916"/>
      <c r="G27" s="917"/>
      <c r="H27" s="892" t="s">
        <v>363</v>
      </c>
      <c r="I27" s="853"/>
      <c r="J27" s="884"/>
      <c r="K27" s="877" t="s">
        <v>364</v>
      </c>
      <c r="L27" s="878"/>
      <c r="M27" s="879"/>
      <c r="N27" s="852" t="s">
        <v>365</v>
      </c>
      <c r="O27" s="853"/>
      <c r="P27" s="884"/>
      <c r="Q27" s="899" t="s">
        <v>554</v>
      </c>
      <c r="R27" s="899"/>
      <c r="S27" s="900"/>
    </row>
    <row r="28" spans="1:34" ht="15.75" customHeight="1" x14ac:dyDescent="0.2">
      <c r="A28" s="912" t="s">
        <v>14</v>
      </c>
      <c r="B28" s="913"/>
      <c r="C28" s="950"/>
      <c r="D28" s="918">
        <v>54.508600000000001</v>
      </c>
      <c r="E28" s="919"/>
      <c r="F28" s="919"/>
      <c r="G28" s="920"/>
      <c r="H28" s="892" t="s">
        <v>370</v>
      </c>
      <c r="I28" s="853"/>
      <c r="J28" s="884"/>
      <c r="K28" s="877" t="s">
        <v>375</v>
      </c>
      <c r="L28" s="878"/>
      <c r="M28" s="879"/>
      <c r="N28" s="852" t="s">
        <v>368</v>
      </c>
      <c r="O28" s="853"/>
      <c r="P28" s="884"/>
      <c r="Q28" s="899" t="s">
        <v>545</v>
      </c>
      <c r="R28" s="899"/>
      <c r="S28" s="900"/>
    </row>
    <row r="29" spans="1:34" ht="16.5" customHeight="1" x14ac:dyDescent="0.2">
      <c r="A29" s="905" t="s">
        <v>113</v>
      </c>
      <c r="B29" s="906"/>
      <c r="C29" s="948"/>
      <c r="D29" s="908">
        <v>57.078699999999998</v>
      </c>
      <c r="E29" s="909"/>
      <c r="F29" s="909"/>
      <c r="G29" s="910"/>
      <c r="H29" s="892" t="s">
        <v>389</v>
      </c>
      <c r="I29" s="853"/>
      <c r="J29" s="884"/>
      <c r="K29" s="877" t="s">
        <v>387</v>
      </c>
      <c r="L29" s="878"/>
      <c r="M29" s="879"/>
      <c r="N29" s="852" t="s">
        <v>106</v>
      </c>
      <c r="O29" s="853"/>
      <c r="P29" s="884"/>
      <c r="Q29" s="899" t="s">
        <v>541</v>
      </c>
      <c r="R29" s="899"/>
      <c r="S29" s="900"/>
    </row>
    <row r="30" spans="1:34" ht="16.5" customHeight="1" thickBot="1" x14ac:dyDescent="0.25">
      <c r="A30" s="865" t="s">
        <v>121</v>
      </c>
      <c r="B30" s="866"/>
      <c r="C30" s="867"/>
      <c r="D30" s="868">
        <v>65.204099999999997</v>
      </c>
      <c r="E30" s="869"/>
      <c r="F30" s="869"/>
      <c r="G30" s="870"/>
      <c r="H30" s="855" t="s">
        <v>546</v>
      </c>
      <c r="I30" s="856"/>
      <c r="J30" s="857"/>
      <c r="K30" s="858" t="s">
        <v>548</v>
      </c>
      <c r="L30" s="859"/>
      <c r="M30" s="860"/>
      <c r="N30" s="862" t="s">
        <v>106</v>
      </c>
      <c r="O30" s="863"/>
      <c r="P30" s="871"/>
      <c r="Q30" s="872" t="s">
        <v>542</v>
      </c>
      <c r="R30" s="872"/>
      <c r="S30" s="873"/>
    </row>
    <row r="31" spans="1:34" ht="48.75" customHeight="1" thickBot="1" x14ac:dyDescent="0.3">
      <c r="A31" s="949" t="s">
        <v>305</v>
      </c>
      <c r="B31" s="949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8" customHeight="1" x14ac:dyDescent="0.2">
      <c r="A32" s="938" t="s">
        <v>114</v>
      </c>
      <c r="B32" s="939"/>
      <c r="C32" s="888"/>
      <c r="D32" s="938" t="s">
        <v>303</v>
      </c>
      <c r="E32" s="939"/>
      <c r="F32" s="939"/>
      <c r="G32" s="943"/>
      <c r="H32" s="883" t="s">
        <v>304</v>
      </c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8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44.25" customHeight="1" thickBot="1" x14ac:dyDescent="0.25">
      <c r="A33" s="940"/>
      <c r="B33" s="941"/>
      <c r="C33" s="942"/>
      <c r="D33" s="940"/>
      <c r="E33" s="941"/>
      <c r="F33" s="941"/>
      <c r="G33" s="944"/>
      <c r="H33" s="903" t="s">
        <v>266</v>
      </c>
      <c r="I33" s="863"/>
      <c r="J33" s="871"/>
      <c r="K33" s="945" t="s">
        <v>267</v>
      </c>
      <c r="L33" s="946"/>
      <c r="M33" s="947"/>
      <c r="N33" s="862" t="s">
        <v>391</v>
      </c>
      <c r="O33" s="863"/>
      <c r="P33" s="871"/>
      <c r="Q33" s="893" t="s">
        <v>531</v>
      </c>
      <c r="R33" s="894"/>
      <c r="S33" s="895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 customHeight="1" thickBot="1" x14ac:dyDescent="0.25">
      <c r="A34" s="927" t="s">
        <v>133</v>
      </c>
      <c r="B34" s="928"/>
      <c r="C34" s="929"/>
      <c r="D34" s="930">
        <v>68.479690000000005</v>
      </c>
      <c r="E34" s="931"/>
      <c r="F34" s="931"/>
      <c r="G34" s="932"/>
      <c r="H34" s="904" t="s">
        <v>313</v>
      </c>
      <c r="I34" s="881"/>
      <c r="J34" s="882"/>
      <c r="K34" s="885" t="s">
        <v>321</v>
      </c>
      <c r="L34" s="886"/>
      <c r="M34" s="887"/>
      <c r="N34" s="880" t="s">
        <v>319</v>
      </c>
      <c r="O34" s="881"/>
      <c r="P34" s="882"/>
      <c r="Q34" s="862" t="s">
        <v>106</v>
      </c>
      <c r="R34" s="863"/>
      <c r="S34" s="864"/>
      <c r="Y34" s="23"/>
      <c r="Z34" s="23"/>
      <c r="AA34" s="23"/>
      <c r="AB34" s="23"/>
      <c r="AC34" s="23"/>
      <c r="AD34" s="23"/>
      <c r="AE34" s="23"/>
      <c r="AF34" s="23"/>
      <c r="AG34" s="140"/>
      <c r="AH34" s="23"/>
    </row>
    <row r="35" spans="1:34" ht="25.5" customHeight="1" thickBot="1" x14ac:dyDescent="0.25">
      <c r="A35" s="933" t="s">
        <v>322</v>
      </c>
      <c r="B35" s="934"/>
      <c r="C35" s="934"/>
      <c r="D35" s="935">
        <v>50.765932499999998</v>
      </c>
      <c r="E35" s="936"/>
      <c r="F35" s="936"/>
      <c r="G35" s="937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7"/>
      <c r="Y35" s="23"/>
      <c r="Z35" s="23"/>
      <c r="AA35" s="23"/>
      <c r="AB35" s="23"/>
      <c r="AC35" s="23"/>
      <c r="AD35" s="23"/>
      <c r="AE35" s="23"/>
      <c r="AF35" s="23"/>
      <c r="AG35" s="140"/>
      <c r="AH35" s="23"/>
    </row>
    <row r="36" spans="1:34" ht="15.75" customHeight="1" x14ac:dyDescent="0.2">
      <c r="A36" s="921" t="s">
        <v>160</v>
      </c>
      <c r="B36" s="922"/>
      <c r="C36" s="923"/>
      <c r="D36" s="924">
        <v>72.677099999999996</v>
      </c>
      <c r="E36" s="925"/>
      <c r="F36" s="925"/>
      <c r="G36" s="926"/>
      <c r="H36" s="891" t="s">
        <v>106</v>
      </c>
      <c r="I36" s="875"/>
      <c r="J36" s="883"/>
      <c r="K36" s="888" t="s">
        <v>332</v>
      </c>
      <c r="L36" s="889"/>
      <c r="M36" s="890"/>
      <c r="N36" s="874" t="s">
        <v>334</v>
      </c>
      <c r="O36" s="875"/>
      <c r="P36" s="883"/>
      <c r="Q36" s="874" t="s">
        <v>555</v>
      </c>
      <c r="R36" s="875"/>
      <c r="S36" s="876"/>
      <c r="Y36" s="23"/>
      <c r="Z36" s="23"/>
      <c r="AA36" s="23"/>
      <c r="AB36" s="23"/>
      <c r="AC36" s="23"/>
      <c r="AD36" s="23"/>
      <c r="AE36" s="23"/>
      <c r="AF36" s="23"/>
      <c r="AG36" s="140"/>
      <c r="AH36" s="23"/>
    </row>
    <row r="37" spans="1:34" ht="15.75" customHeight="1" x14ac:dyDescent="0.2">
      <c r="A37" s="912" t="s">
        <v>10</v>
      </c>
      <c r="B37" s="913"/>
      <c r="C37" s="914"/>
      <c r="D37" s="918">
        <v>73.534800000000004</v>
      </c>
      <c r="E37" s="919"/>
      <c r="F37" s="919"/>
      <c r="G37" s="920"/>
      <c r="H37" s="892" t="s">
        <v>106</v>
      </c>
      <c r="I37" s="853"/>
      <c r="J37" s="884"/>
      <c r="K37" s="877" t="s">
        <v>338</v>
      </c>
      <c r="L37" s="878"/>
      <c r="M37" s="879"/>
      <c r="N37" s="852" t="s">
        <v>336</v>
      </c>
      <c r="O37" s="853"/>
      <c r="P37" s="884"/>
      <c r="Q37" s="852" t="s">
        <v>556</v>
      </c>
      <c r="R37" s="853"/>
      <c r="S37" s="854"/>
      <c r="Y37" s="23"/>
      <c r="Z37" s="23"/>
      <c r="AA37" s="23"/>
      <c r="AB37" s="23"/>
      <c r="AC37" s="23"/>
      <c r="AD37" s="23"/>
      <c r="AE37" s="23"/>
      <c r="AF37" s="23"/>
      <c r="AG37" s="140"/>
      <c r="AH37" s="23"/>
    </row>
    <row r="38" spans="1:34" ht="15.75" customHeight="1" x14ac:dyDescent="0.2">
      <c r="A38" s="912" t="s">
        <v>11</v>
      </c>
      <c r="B38" s="913"/>
      <c r="C38" s="914"/>
      <c r="D38" s="918">
        <v>65.390199999999993</v>
      </c>
      <c r="E38" s="919"/>
      <c r="F38" s="919"/>
      <c r="G38" s="920"/>
      <c r="H38" s="892" t="s">
        <v>106</v>
      </c>
      <c r="I38" s="853"/>
      <c r="J38" s="884"/>
      <c r="K38" s="877" t="s">
        <v>350</v>
      </c>
      <c r="L38" s="878"/>
      <c r="M38" s="879"/>
      <c r="N38" s="852" t="s">
        <v>352</v>
      </c>
      <c r="O38" s="853"/>
      <c r="P38" s="884"/>
      <c r="Q38" s="852" t="s">
        <v>557</v>
      </c>
      <c r="R38" s="853"/>
      <c r="S38" s="854"/>
      <c r="Y38" s="23"/>
      <c r="Z38" s="23"/>
      <c r="AA38" s="23"/>
      <c r="AB38" s="23"/>
      <c r="AC38" s="23"/>
      <c r="AD38" s="23"/>
      <c r="AE38" s="23"/>
      <c r="AF38" s="23"/>
      <c r="AG38" s="140"/>
      <c r="AH38" s="23"/>
    </row>
    <row r="39" spans="1:34" ht="15.75" customHeight="1" x14ac:dyDescent="0.2">
      <c r="A39" s="905" t="s">
        <v>12</v>
      </c>
      <c r="B39" s="906"/>
      <c r="C39" s="907"/>
      <c r="D39" s="908">
        <v>57.074300000000001</v>
      </c>
      <c r="E39" s="909"/>
      <c r="F39" s="909"/>
      <c r="G39" s="910"/>
      <c r="H39" s="892" t="s">
        <v>106</v>
      </c>
      <c r="I39" s="853"/>
      <c r="J39" s="884"/>
      <c r="K39" s="877" t="s">
        <v>356</v>
      </c>
      <c r="L39" s="878"/>
      <c r="M39" s="879"/>
      <c r="N39" s="852" t="s">
        <v>357</v>
      </c>
      <c r="O39" s="853"/>
      <c r="P39" s="884"/>
      <c r="Q39" s="852" t="s">
        <v>558</v>
      </c>
      <c r="R39" s="853"/>
      <c r="S39" s="854"/>
      <c r="Y39" s="23"/>
      <c r="Z39" s="23"/>
      <c r="AA39" s="23"/>
      <c r="AB39" s="23"/>
      <c r="AC39" s="23"/>
      <c r="AD39" s="23"/>
      <c r="AE39" s="23"/>
      <c r="AF39" s="23"/>
      <c r="AG39" s="140"/>
      <c r="AH39" s="23"/>
    </row>
    <row r="40" spans="1:34" ht="15.75" customHeight="1" x14ac:dyDescent="0.2">
      <c r="A40" s="912" t="s">
        <v>13</v>
      </c>
      <c r="B40" s="913"/>
      <c r="C40" s="914"/>
      <c r="D40" s="915">
        <v>56.523699999999998</v>
      </c>
      <c r="E40" s="916"/>
      <c r="F40" s="916"/>
      <c r="G40" s="917"/>
      <c r="H40" s="892" t="s">
        <v>358</v>
      </c>
      <c r="I40" s="853"/>
      <c r="J40" s="884"/>
      <c r="K40" s="877" t="s">
        <v>359</v>
      </c>
      <c r="L40" s="878"/>
      <c r="M40" s="879"/>
      <c r="N40" s="852" t="s">
        <v>360</v>
      </c>
      <c r="O40" s="853"/>
      <c r="P40" s="884"/>
      <c r="Q40" s="852" t="s">
        <v>559</v>
      </c>
      <c r="R40" s="853"/>
      <c r="S40" s="854"/>
      <c r="Y40" s="23"/>
      <c r="Z40" s="23"/>
      <c r="AA40" s="23"/>
      <c r="AB40" s="23"/>
      <c r="AC40" s="23"/>
      <c r="AD40" s="23"/>
      <c r="AE40" s="23"/>
      <c r="AF40" s="23"/>
      <c r="AG40" s="140"/>
      <c r="AH40" s="23"/>
    </row>
    <row r="41" spans="1:34" ht="15.75" customHeight="1" x14ac:dyDescent="0.2">
      <c r="A41" s="905" t="s">
        <v>14</v>
      </c>
      <c r="B41" s="906"/>
      <c r="C41" s="907"/>
      <c r="D41" s="908">
        <v>61.193399999999997</v>
      </c>
      <c r="E41" s="909"/>
      <c r="F41" s="909"/>
      <c r="G41" s="910"/>
      <c r="H41" s="892" t="s">
        <v>371</v>
      </c>
      <c r="I41" s="853"/>
      <c r="J41" s="884"/>
      <c r="K41" s="877" t="s">
        <v>376</v>
      </c>
      <c r="L41" s="878"/>
      <c r="M41" s="879"/>
      <c r="N41" s="852" t="s">
        <v>369</v>
      </c>
      <c r="O41" s="853"/>
      <c r="P41" s="884"/>
      <c r="Q41" s="852" t="s">
        <v>560</v>
      </c>
      <c r="R41" s="853"/>
      <c r="S41" s="854"/>
      <c r="Y41" s="23"/>
      <c r="Z41" s="23"/>
      <c r="AA41" s="23"/>
      <c r="AB41" s="23"/>
      <c r="AC41" s="23"/>
      <c r="AD41" s="23"/>
      <c r="AE41" s="23"/>
      <c r="AF41" s="23"/>
      <c r="AG41" s="140"/>
      <c r="AH41" s="23"/>
    </row>
    <row r="42" spans="1:34" ht="16.5" customHeight="1" x14ac:dyDescent="0.2">
      <c r="A42" s="905" t="s">
        <v>113</v>
      </c>
      <c r="B42" s="906"/>
      <c r="C42" s="907"/>
      <c r="D42" s="908">
        <v>62.876899999999999</v>
      </c>
      <c r="E42" s="909"/>
      <c r="F42" s="909"/>
      <c r="G42" s="910"/>
      <c r="H42" s="892" t="s">
        <v>390</v>
      </c>
      <c r="I42" s="853"/>
      <c r="J42" s="884"/>
      <c r="K42" s="877" t="s">
        <v>388</v>
      </c>
      <c r="L42" s="878"/>
      <c r="M42" s="879"/>
      <c r="N42" s="852" t="s">
        <v>106</v>
      </c>
      <c r="O42" s="853"/>
      <c r="P42" s="884"/>
      <c r="Q42" s="852" t="s">
        <v>543</v>
      </c>
      <c r="R42" s="853"/>
      <c r="S42" s="854"/>
      <c r="Y42" s="23"/>
      <c r="Z42" s="23"/>
      <c r="AA42" s="23"/>
      <c r="AB42" s="23"/>
      <c r="AC42" s="23"/>
      <c r="AD42" s="23"/>
      <c r="AE42" s="23"/>
      <c r="AF42" s="23"/>
      <c r="AG42" s="140"/>
      <c r="AH42" s="23"/>
    </row>
    <row r="43" spans="1:34" ht="16.5" customHeight="1" thickBot="1" x14ac:dyDescent="0.25">
      <c r="A43" s="865" t="s">
        <v>121</v>
      </c>
      <c r="B43" s="866"/>
      <c r="C43" s="911"/>
      <c r="D43" s="868">
        <v>75.561999999999998</v>
      </c>
      <c r="E43" s="869"/>
      <c r="F43" s="869"/>
      <c r="G43" s="870"/>
      <c r="H43" s="855" t="s">
        <v>547</v>
      </c>
      <c r="I43" s="856"/>
      <c r="J43" s="857"/>
      <c r="K43" s="858" t="s">
        <v>549</v>
      </c>
      <c r="L43" s="859"/>
      <c r="M43" s="860"/>
      <c r="N43" s="861" t="s">
        <v>106</v>
      </c>
      <c r="O43" s="856"/>
      <c r="P43" s="857"/>
      <c r="Q43" s="862" t="s">
        <v>544</v>
      </c>
      <c r="R43" s="863"/>
      <c r="S43" s="864"/>
      <c r="Y43" s="23"/>
      <c r="Z43" s="23"/>
      <c r="AA43" s="23"/>
      <c r="AB43" s="23"/>
      <c r="AC43" s="23"/>
      <c r="AD43" s="23"/>
      <c r="AE43" s="23"/>
      <c r="AF43" s="23"/>
      <c r="AG43" s="140"/>
      <c r="AH43" s="23"/>
    </row>
    <row r="44" spans="1:34" ht="49.5" customHeight="1" x14ac:dyDescent="0.2">
      <c r="A44" s="901" t="s">
        <v>565</v>
      </c>
      <c r="B44" s="901"/>
      <c r="C44" s="901"/>
      <c r="D44" s="901"/>
      <c r="E44" s="901"/>
      <c r="F44" s="901"/>
      <c r="G44" s="901"/>
      <c r="H44" s="901"/>
      <c r="I44" s="901"/>
      <c r="J44" s="901"/>
      <c r="K44" s="901"/>
      <c r="L44" s="901"/>
      <c r="M44" s="901"/>
      <c r="N44" s="901"/>
      <c r="O44" s="901"/>
      <c r="P44" s="901"/>
      <c r="Q44" s="901"/>
      <c r="R44" s="901"/>
      <c r="S44" s="901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26.25" customHeight="1" x14ac:dyDescent="0.2">
      <c r="A45" s="550"/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22.5" customHeight="1" x14ac:dyDescent="0.3">
      <c r="A46" s="203"/>
      <c r="B46" s="65"/>
      <c r="C46" s="66"/>
      <c r="D46" s="66"/>
      <c r="E46" s="66"/>
      <c r="F46" s="133"/>
      <c r="G46" s="134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24" customHeight="1" x14ac:dyDescent="0.3">
      <c r="A47" s="203"/>
      <c r="B47" s="65"/>
      <c r="C47" s="66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902"/>
      <c r="P47" s="902"/>
      <c r="Q47" s="902"/>
      <c r="R47" s="902"/>
      <c r="S47" s="902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22.5" customHeight="1" x14ac:dyDescent="0.3">
      <c r="A48" s="65"/>
      <c r="B48" s="136"/>
      <c r="C48" s="136"/>
      <c r="D48" s="66"/>
      <c r="E48" s="66"/>
      <c r="F48" s="133"/>
      <c r="G48" s="134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1:19" ht="15.75" customHeight="1" x14ac:dyDescent="0.3">
      <c r="D49" s="66"/>
      <c r="E49" s="66"/>
      <c r="F49" s="133"/>
      <c r="G49" s="134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1:19" ht="18.75" x14ac:dyDescent="0.3">
      <c r="D50" s="136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Q50" s="135"/>
      <c r="R50" s="135"/>
      <c r="S50" s="135"/>
    </row>
    <row r="51" spans="1:19" ht="18.75" x14ac:dyDescent="0.3">
      <c r="A51" s="65"/>
    </row>
    <row r="54" spans="1:19" ht="18.75" x14ac:dyDescent="0.3">
      <c r="A54" s="65"/>
      <c r="B54" s="65"/>
      <c r="C54" s="66"/>
    </row>
    <row r="56" spans="1:19" ht="18.75" x14ac:dyDescent="0.3">
      <c r="B56" s="65"/>
      <c r="C56" s="66"/>
    </row>
    <row r="57" spans="1:19" ht="18.75" x14ac:dyDescent="0.3">
      <c r="A57" s="65"/>
      <c r="B57" s="65"/>
      <c r="C57" s="66"/>
    </row>
    <row r="61" spans="1:19" ht="18.75" x14ac:dyDescent="0.3">
      <c r="A61" s="65"/>
      <c r="B61" s="65"/>
      <c r="C61" s="66"/>
    </row>
    <row r="64" spans="1:19" ht="18.75" x14ac:dyDescent="0.3">
      <c r="A64" s="65"/>
      <c r="B64" s="65"/>
      <c r="C64" s="66"/>
    </row>
    <row r="66" spans="1:228" s="18" customFormat="1" ht="18.75" x14ac:dyDescent="0.3">
      <c r="A66" s="65"/>
      <c r="B66" s="65"/>
      <c r="C66" s="66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  <c r="FJ66" s="222"/>
      <c r="FK66" s="222"/>
      <c r="FL66" s="222"/>
      <c r="FM66" s="222"/>
      <c r="FN66" s="222"/>
      <c r="FO66" s="222"/>
      <c r="FP66" s="222"/>
      <c r="FQ66" s="222"/>
      <c r="FR66" s="222"/>
      <c r="FS66" s="222"/>
      <c r="FT66" s="222"/>
      <c r="FU66" s="222"/>
      <c r="FV66" s="222"/>
      <c r="FW66" s="222"/>
      <c r="FX66" s="222"/>
      <c r="FY66" s="222"/>
      <c r="FZ66" s="222"/>
      <c r="GA66" s="222"/>
      <c r="GB66" s="222"/>
      <c r="GC66" s="222"/>
      <c r="GD66" s="222"/>
      <c r="GE66" s="222"/>
      <c r="GF66" s="222"/>
      <c r="GG66" s="222"/>
      <c r="GH66" s="222"/>
      <c r="GI66" s="222"/>
      <c r="GJ66" s="222"/>
      <c r="GK66" s="222"/>
      <c r="GL66" s="222"/>
      <c r="GM66" s="222"/>
      <c r="GN66" s="222"/>
      <c r="GO66" s="222"/>
      <c r="GP66" s="222"/>
      <c r="GQ66" s="222"/>
      <c r="GR66" s="222"/>
      <c r="GS66" s="222"/>
      <c r="GT66" s="222"/>
      <c r="GU66" s="222"/>
      <c r="GV66" s="222"/>
      <c r="GW66" s="222"/>
      <c r="GX66" s="222"/>
      <c r="GY66" s="222"/>
      <c r="GZ66" s="222"/>
      <c r="HA66" s="222"/>
      <c r="HB66" s="222"/>
      <c r="HC66" s="222"/>
      <c r="HD66" s="222"/>
      <c r="HE66" s="222"/>
      <c r="HF66" s="222"/>
      <c r="HG66" s="222"/>
      <c r="HH66" s="222"/>
      <c r="HI66" s="222"/>
      <c r="HJ66" s="222"/>
      <c r="HK66" s="222"/>
      <c r="HL66" s="222"/>
      <c r="HM66" s="222"/>
      <c r="HN66" s="222"/>
      <c r="HO66" s="222"/>
      <c r="HP66" s="222"/>
      <c r="HQ66" s="222"/>
      <c r="HR66" s="222"/>
      <c r="HS66" s="222"/>
      <c r="HT66" s="222"/>
    </row>
  </sheetData>
  <mergeCells count="196"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A7:E7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21:C21"/>
    <mergeCell ref="D21:G21"/>
    <mergeCell ref="A22:C22"/>
    <mergeCell ref="D22:G22"/>
    <mergeCell ref="K21:M21"/>
    <mergeCell ref="A17:S17"/>
    <mergeCell ref="A18:S18"/>
    <mergeCell ref="A19:C20"/>
    <mergeCell ref="D19:G20"/>
    <mergeCell ref="H19:S19"/>
    <mergeCell ref="K20:M20"/>
    <mergeCell ref="N20:P20"/>
    <mergeCell ref="A27:C27"/>
    <mergeCell ref="D27:G27"/>
    <mergeCell ref="A28:C28"/>
    <mergeCell ref="D28:G28"/>
    <mergeCell ref="A25:C25"/>
    <mergeCell ref="D25:G25"/>
    <mergeCell ref="A26:C26"/>
    <mergeCell ref="D26:G26"/>
    <mergeCell ref="A23:C23"/>
    <mergeCell ref="D23:G23"/>
    <mergeCell ref="A24:C24"/>
    <mergeCell ref="D24:G24"/>
    <mergeCell ref="H34:J34"/>
    <mergeCell ref="A32:C33"/>
    <mergeCell ref="D32:G33"/>
    <mergeCell ref="H32:S32"/>
    <mergeCell ref="H33:J33"/>
    <mergeCell ref="K33:M33"/>
    <mergeCell ref="Q33:S33"/>
    <mergeCell ref="A29:C29"/>
    <mergeCell ref="D29:G29"/>
    <mergeCell ref="A31:S31"/>
    <mergeCell ref="H29:J29"/>
    <mergeCell ref="K29:M29"/>
    <mergeCell ref="Q29:S29"/>
    <mergeCell ref="A38:C38"/>
    <mergeCell ref="D38:G38"/>
    <mergeCell ref="A39:C39"/>
    <mergeCell ref="D39:G39"/>
    <mergeCell ref="A36:C36"/>
    <mergeCell ref="D36:G36"/>
    <mergeCell ref="A37:C37"/>
    <mergeCell ref="D37:G37"/>
    <mergeCell ref="A34:C34"/>
    <mergeCell ref="D34:G34"/>
    <mergeCell ref="A35:C35"/>
    <mergeCell ref="D35:G35"/>
    <mergeCell ref="K25:M25"/>
    <mergeCell ref="K26:M26"/>
    <mergeCell ref="K27:M27"/>
    <mergeCell ref="K28:M28"/>
    <mergeCell ref="A44:S44"/>
    <mergeCell ref="O47:S47"/>
    <mergeCell ref="H20:J20"/>
    <mergeCell ref="H21:J21"/>
    <mergeCell ref="H23:J23"/>
    <mergeCell ref="H24:J24"/>
    <mergeCell ref="H25:J25"/>
    <mergeCell ref="H26:J26"/>
    <mergeCell ref="H27:J27"/>
    <mergeCell ref="H28:J28"/>
    <mergeCell ref="A42:C42"/>
    <mergeCell ref="D42:G42"/>
    <mergeCell ref="H42:J42"/>
    <mergeCell ref="N42:P42"/>
    <mergeCell ref="A43:C43"/>
    <mergeCell ref="D43:G43"/>
    <mergeCell ref="A40:C40"/>
    <mergeCell ref="D40:G40"/>
    <mergeCell ref="A41:C41"/>
    <mergeCell ref="D41:G41"/>
    <mergeCell ref="H36:J36"/>
    <mergeCell ref="H37:J37"/>
    <mergeCell ref="H38:J38"/>
    <mergeCell ref="H39:J39"/>
    <mergeCell ref="H40:J40"/>
    <mergeCell ref="H41:J41"/>
    <mergeCell ref="N28:P28"/>
    <mergeCell ref="N29:P29"/>
    <mergeCell ref="Q20:S20"/>
    <mergeCell ref="Q21:S21"/>
    <mergeCell ref="Q23:S23"/>
    <mergeCell ref="Q24:S24"/>
    <mergeCell ref="Q25:S25"/>
    <mergeCell ref="Q26:S26"/>
    <mergeCell ref="Q27:S27"/>
    <mergeCell ref="Q28:S28"/>
    <mergeCell ref="N21:P21"/>
    <mergeCell ref="N23:P23"/>
    <mergeCell ref="N24:P24"/>
    <mergeCell ref="N25:P25"/>
    <mergeCell ref="N26:P26"/>
    <mergeCell ref="N27:P27"/>
    <mergeCell ref="K23:M23"/>
    <mergeCell ref="K24:M24"/>
    <mergeCell ref="N38:P38"/>
    <mergeCell ref="N39:P39"/>
    <mergeCell ref="N40:P40"/>
    <mergeCell ref="N41:P41"/>
    <mergeCell ref="K34:M34"/>
    <mergeCell ref="K36:M36"/>
    <mergeCell ref="K37:M37"/>
    <mergeCell ref="K38:M38"/>
    <mergeCell ref="K39:M39"/>
    <mergeCell ref="K40:M40"/>
    <mergeCell ref="Q41:S41"/>
    <mergeCell ref="H43:J43"/>
    <mergeCell ref="K43:M43"/>
    <mergeCell ref="N43:P43"/>
    <mergeCell ref="Q43:S43"/>
    <mergeCell ref="Q42:S42"/>
    <mergeCell ref="A30:C30"/>
    <mergeCell ref="D30:G30"/>
    <mergeCell ref="H30:J30"/>
    <mergeCell ref="K30:M30"/>
    <mergeCell ref="N30:P30"/>
    <mergeCell ref="Q30:S30"/>
    <mergeCell ref="Q34:S34"/>
    <mergeCell ref="Q36:S36"/>
    <mergeCell ref="Q37:S37"/>
    <mergeCell ref="Q38:S38"/>
    <mergeCell ref="Q39:S39"/>
    <mergeCell ref="Q40:S40"/>
    <mergeCell ref="K41:M41"/>
    <mergeCell ref="K42:M42"/>
    <mergeCell ref="N33:P33"/>
    <mergeCell ref="N34:P34"/>
    <mergeCell ref="N36:P36"/>
    <mergeCell ref="N37:P37"/>
  </mergeCells>
  <printOptions horizontalCentered="1"/>
  <pageMargins left="0.9055118110236221" right="0.19685039370078741" top="0.27559055118110237" bottom="0.39370078740157483" header="0.15748031496062992" footer="0.15748031496062992"/>
  <pageSetup paperSize="9" scale="72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zoomScale="64" zoomScaleNormal="64" workbookViewId="0">
      <selection activeCell="F22" sqref="F22:F23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5" customWidth="1"/>
    <col min="4" max="5" width="22" style="25" customWidth="1"/>
    <col min="6" max="6" width="18.5703125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627" t="s">
        <v>138</v>
      </c>
      <c r="B1" s="627"/>
      <c r="C1" s="627"/>
      <c r="D1" s="627"/>
      <c r="E1" s="627"/>
      <c r="F1" s="627"/>
      <c r="G1" s="627"/>
      <c r="H1" s="627"/>
      <c r="I1" s="129"/>
      <c r="J1" s="118"/>
    </row>
    <row r="2" spans="1:12" ht="32.25" customHeight="1" thickBot="1" x14ac:dyDescent="0.35">
      <c r="A2" s="143"/>
      <c r="B2" s="143"/>
      <c r="C2" s="143"/>
      <c r="D2" s="143"/>
      <c r="E2" s="143"/>
      <c r="F2" s="143"/>
      <c r="G2" s="628" t="s">
        <v>166</v>
      </c>
      <c r="H2" s="628"/>
      <c r="I2" s="113"/>
      <c r="J2" s="221"/>
    </row>
    <row r="3" spans="1:12" ht="51.75" customHeight="1" thickBot="1" x14ac:dyDescent="0.25">
      <c r="A3" s="623" t="s">
        <v>59</v>
      </c>
      <c r="B3" s="625" t="s">
        <v>269</v>
      </c>
      <c r="C3" s="646" t="s">
        <v>211</v>
      </c>
      <c r="D3" s="646"/>
      <c r="E3" s="646"/>
      <c r="F3" s="646"/>
      <c r="G3" s="632" t="s">
        <v>271</v>
      </c>
      <c r="H3" s="633"/>
      <c r="I3" s="4"/>
      <c r="J3" s="353"/>
    </row>
    <row r="4" spans="1:12" ht="41.25" customHeight="1" thickBot="1" x14ac:dyDescent="0.25">
      <c r="A4" s="624"/>
      <c r="B4" s="626"/>
      <c r="C4" s="294" t="s">
        <v>355</v>
      </c>
      <c r="D4" s="294" t="s">
        <v>342</v>
      </c>
      <c r="E4" s="294" t="s">
        <v>353</v>
      </c>
      <c r="F4" s="298" t="s">
        <v>354</v>
      </c>
      <c r="G4" s="634" t="s">
        <v>310</v>
      </c>
      <c r="H4" s="635"/>
      <c r="I4" s="4"/>
      <c r="J4" s="354"/>
    </row>
    <row r="5" spans="1:12" ht="20.25" thickBot="1" x14ac:dyDescent="0.25">
      <c r="A5" s="301" t="s">
        <v>223</v>
      </c>
      <c r="B5" s="287" t="s">
        <v>24</v>
      </c>
      <c r="C5" s="289" t="s">
        <v>374</v>
      </c>
      <c r="D5" s="289">
        <v>176971</v>
      </c>
      <c r="E5" s="296" t="s">
        <v>373</v>
      </c>
      <c r="F5" s="289">
        <f>177740-177843</f>
        <v>-103</v>
      </c>
      <c r="G5" s="636">
        <v>33381</v>
      </c>
      <c r="H5" s="637"/>
      <c r="I5" s="145"/>
      <c r="J5" s="622"/>
      <c r="L5" s="47"/>
    </row>
    <row r="6" spans="1:12" ht="19.5" hidden="1" customHeight="1" x14ac:dyDescent="0.2">
      <c r="A6" s="302" t="s">
        <v>135</v>
      </c>
      <c r="B6" s="299" t="s">
        <v>24</v>
      </c>
      <c r="C6" s="303"/>
      <c r="D6" s="297"/>
      <c r="E6" s="204"/>
      <c r="F6" s="304"/>
      <c r="G6" s="303"/>
      <c r="H6" s="204"/>
      <c r="I6" s="4"/>
      <c r="J6" s="622"/>
    </row>
    <row r="7" spans="1:12" ht="17.25" hidden="1" customHeight="1" thickBot="1" x14ac:dyDescent="0.3">
      <c r="A7" s="232" t="s">
        <v>120</v>
      </c>
      <c r="B7" s="300" t="s">
        <v>24</v>
      </c>
      <c r="C7" s="290"/>
      <c r="D7" s="297"/>
      <c r="E7" s="204"/>
      <c r="F7" s="304"/>
      <c r="G7" s="303"/>
      <c r="H7" s="204"/>
      <c r="I7" s="4"/>
      <c r="J7" s="622"/>
    </row>
    <row r="8" spans="1:12" ht="19.5" customHeight="1" x14ac:dyDescent="0.25">
      <c r="A8" s="305" t="s">
        <v>60</v>
      </c>
      <c r="B8" s="287"/>
      <c r="C8" s="296"/>
      <c r="D8" s="296"/>
      <c r="E8" s="296"/>
      <c r="F8" s="289"/>
      <c r="G8" s="640"/>
      <c r="H8" s="641"/>
      <c r="I8" s="4"/>
      <c r="J8" s="119"/>
      <c r="K8" s="47"/>
    </row>
    <row r="9" spans="1:12" ht="20.25" customHeight="1" thickBot="1" x14ac:dyDescent="0.3">
      <c r="A9" s="306" t="s">
        <v>58</v>
      </c>
      <c r="B9" s="299" t="s">
        <v>24</v>
      </c>
      <c r="C9" s="297">
        <v>5806</v>
      </c>
      <c r="D9" s="297">
        <v>12056</v>
      </c>
      <c r="E9" s="295">
        <v>5810</v>
      </c>
      <c r="F9" s="295">
        <f>E9-C9</f>
        <v>4</v>
      </c>
      <c r="G9" s="638">
        <v>1501</v>
      </c>
      <c r="H9" s="639"/>
      <c r="I9" s="145"/>
      <c r="J9" s="119"/>
      <c r="K9" s="47"/>
    </row>
    <row r="10" spans="1:12" ht="18.75" customHeight="1" x14ac:dyDescent="0.25">
      <c r="A10" s="150" t="s">
        <v>61</v>
      </c>
      <c r="B10" s="287"/>
      <c r="C10" s="241"/>
      <c r="D10" s="241"/>
      <c r="E10" s="241"/>
      <c r="F10" s="291"/>
      <c r="G10" s="642"/>
      <c r="H10" s="643"/>
      <c r="I10" s="4"/>
      <c r="J10" s="4"/>
    </row>
    <row r="11" spans="1:12" ht="20.25" customHeight="1" thickBot="1" x14ac:dyDescent="0.3">
      <c r="A11" s="306" t="s">
        <v>58</v>
      </c>
      <c r="B11" s="299" t="s">
        <v>24</v>
      </c>
      <c r="C11" s="297">
        <v>6161</v>
      </c>
      <c r="D11" s="297">
        <v>14094</v>
      </c>
      <c r="E11" s="295">
        <v>5846</v>
      </c>
      <c r="F11" s="295">
        <f>E11-C11</f>
        <v>-315</v>
      </c>
      <c r="G11" s="638">
        <v>2206</v>
      </c>
      <c r="H11" s="639"/>
      <c r="I11" s="4"/>
      <c r="J11" s="119"/>
    </row>
    <row r="12" spans="1:12" ht="18.75" customHeight="1" x14ac:dyDescent="0.25">
      <c r="A12" s="307" t="s">
        <v>55</v>
      </c>
      <c r="B12" s="287"/>
      <c r="C12" s="241"/>
      <c r="D12" s="241"/>
      <c r="E12" s="241"/>
      <c r="F12" s="291"/>
      <c r="G12" s="640"/>
      <c r="H12" s="641"/>
      <c r="I12" s="145"/>
      <c r="J12" s="119"/>
      <c r="K12" s="47"/>
    </row>
    <row r="13" spans="1:12" ht="19.5" customHeight="1" thickBot="1" x14ac:dyDescent="0.3">
      <c r="A13" s="308" t="s">
        <v>58</v>
      </c>
      <c r="B13" s="288" t="s">
        <v>24</v>
      </c>
      <c r="C13" s="295">
        <f>C9-C11</f>
        <v>-355</v>
      </c>
      <c r="D13" s="295">
        <f>D9-D11</f>
        <v>-2038</v>
      </c>
      <c r="E13" s="295">
        <f>E9-E11</f>
        <v>-36</v>
      </c>
      <c r="F13" s="295">
        <f>E13-C13</f>
        <v>319</v>
      </c>
      <c r="G13" s="644">
        <f>G9-G11</f>
        <v>-705</v>
      </c>
      <c r="H13" s="645"/>
      <c r="I13" s="145"/>
      <c r="J13" s="204"/>
    </row>
    <row r="14" spans="1:12" ht="30" customHeight="1" x14ac:dyDescent="0.2">
      <c r="A14" s="631" t="s">
        <v>222</v>
      </c>
      <c r="B14" s="631"/>
      <c r="C14" s="631"/>
      <c r="D14" s="631"/>
      <c r="E14" s="631"/>
      <c r="F14" s="631"/>
      <c r="G14" s="631"/>
      <c r="H14" s="631"/>
    </row>
    <row r="15" spans="1:12" ht="32.25" customHeight="1" x14ac:dyDescent="0.2">
      <c r="A15" s="648" t="s">
        <v>344</v>
      </c>
      <c r="B15" s="648"/>
      <c r="C15" s="648"/>
      <c r="D15" s="648"/>
      <c r="E15" s="648"/>
      <c r="F15" s="648"/>
      <c r="G15" s="648"/>
      <c r="H15" s="648"/>
    </row>
    <row r="16" spans="1:12" ht="15.75" x14ac:dyDescent="0.25">
      <c r="A16" s="647" t="s">
        <v>343</v>
      </c>
      <c r="B16" s="647"/>
      <c r="C16" s="647"/>
      <c r="D16" s="647"/>
      <c r="E16" s="647"/>
      <c r="F16" s="647"/>
      <c r="G16" s="647"/>
      <c r="H16" s="647"/>
    </row>
    <row r="17" spans="1:10" ht="18" customHeight="1" thickBot="1" x14ac:dyDescent="0.3">
      <c r="A17" s="205"/>
      <c r="B17" s="205"/>
      <c r="C17" s="144"/>
      <c r="D17" s="144"/>
      <c r="E17" s="144"/>
      <c r="F17" s="144"/>
      <c r="G17" s="144"/>
      <c r="H17" s="144"/>
    </row>
    <row r="18" spans="1:10" ht="53.45" customHeight="1" thickBot="1" x14ac:dyDescent="0.25">
      <c r="A18" s="629" t="s">
        <v>59</v>
      </c>
      <c r="B18" s="625" t="s">
        <v>269</v>
      </c>
      <c r="C18" s="646" t="s">
        <v>211</v>
      </c>
      <c r="D18" s="646"/>
      <c r="E18" s="646"/>
      <c r="F18" s="646"/>
      <c r="G18" s="649" t="s">
        <v>271</v>
      </c>
      <c r="H18" s="650"/>
      <c r="J18" s="351"/>
    </row>
    <row r="19" spans="1:10" ht="44.25" customHeight="1" thickBot="1" x14ac:dyDescent="0.25">
      <c r="A19" s="630"/>
      <c r="B19" s="626"/>
      <c r="C19" s="411" t="s">
        <v>528</v>
      </c>
      <c r="D19" s="411" t="s">
        <v>345</v>
      </c>
      <c r="E19" s="413" t="s">
        <v>529</v>
      </c>
      <c r="F19" s="536" t="s">
        <v>530</v>
      </c>
      <c r="G19" s="651" t="s">
        <v>516</v>
      </c>
      <c r="H19" s="652"/>
      <c r="J19" s="351"/>
    </row>
    <row r="20" spans="1:10" ht="19.5" customHeight="1" thickBot="1" x14ac:dyDescent="0.3">
      <c r="A20" s="402" t="s">
        <v>28</v>
      </c>
      <c r="B20" s="537" t="s">
        <v>24</v>
      </c>
      <c r="C20" s="412">
        <v>1934</v>
      </c>
      <c r="D20" s="412">
        <v>2793</v>
      </c>
      <c r="E20" s="562">
        <v>1817</v>
      </c>
      <c r="F20" s="562">
        <f>E20-C20</f>
        <v>-117</v>
      </c>
      <c r="G20" s="653">
        <v>324</v>
      </c>
      <c r="H20" s="654"/>
      <c r="J20" s="352"/>
    </row>
    <row r="21" spans="1:10" ht="20.25" customHeight="1" thickBot="1" x14ac:dyDescent="0.3">
      <c r="A21" s="403" t="s">
        <v>29</v>
      </c>
      <c r="B21" s="409" t="s">
        <v>24</v>
      </c>
      <c r="C21" s="412">
        <v>748</v>
      </c>
      <c r="D21" s="412">
        <v>1110</v>
      </c>
      <c r="E21" s="562">
        <v>702</v>
      </c>
      <c r="F21" s="562">
        <f>E21-C21</f>
        <v>-46</v>
      </c>
      <c r="G21" s="653">
        <v>193</v>
      </c>
      <c r="H21" s="654"/>
      <c r="J21" s="352"/>
    </row>
    <row r="22" spans="1:10" ht="18.75" customHeight="1" x14ac:dyDescent="0.25">
      <c r="A22" s="150" t="s">
        <v>145</v>
      </c>
      <c r="B22" s="655" t="s">
        <v>24</v>
      </c>
      <c r="C22" s="657">
        <f>C20-C21</f>
        <v>1186</v>
      </c>
      <c r="D22" s="657">
        <f>D20-D21</f>
        <v>1683</v>
      </c>
      <c r="E22" s="657">
        <f>E20-E21</f>
        <v>1115</v>
      </c>
      <c r="F22" s="657">
        <f>E22-C22</f>
        <v>-71</v>
      </c>
      <c r="G22" s="659">
        <f>G20-G21</f>
        <v>131</v>
      </c>
      <c r="H22" s="660"/>
      <c r="J22" s="351"/>
    </row>
    <row r="23" spans="1:10" ht="17.25" thickBot="1" x14ac:dyDescent="0.3">
      <c r="A23" s="404" t="s">
        <v>58</v>
      </c>
      <c r="B23" s="656"/>
      <c r="C23" s="658"/>
      <c r="D23" s="658"/>
      <c r="E23" s="658"/>
      <c r="F23" s="658"/>
      <c r="G23" s="644"/>
      <c r="H23" s="645"/>
      <c r="J23" s="351"/>
    </row>
    <row r="24" spans="1:10" ht="19.5" customHeight="1" thickBot="1" x14ac:dyDescent="0.3">
      <c r="A24" s="405" t="s">
        <v>275</v>
      </c>
      <c r="B24" s="537"/>
      <c r="C24" s="412">
        <v>1267</v>
      </c>
      <c r="D24" s="412">
        <v>1959</v>
      </c>
      <c r="E24" s="562">
        <v>1218</v>
      </c>
      <c r="F24" s="562">
        <f>E24-C24</f>
        <v>-49</v>
      </c>
      <c r="G24" s="653">
        <v>141</v>
      </c>
      <c r="H24" s="654"/>
      <c r="J24" s="351"/>
    </row>
    <row r="25" spans="1:10" ht="20.25" customHeight="1" thickBot="1" x14ac:dyDescent="0.3">
      <c r="A25" s="406" t="s">
        <v>274</v>
      </c>
      <c r="B25" s="409"/>
      <c r="C25" s="412">
        <v>1020</v>
      </c>
      <c r="D25" s="412">
        <v>1251</v>
      </c>
      <c r="E25" s="562">
        <v>912</v>
      </c>
      <c r="F25" s="562">
        <f>E25-C25</f>
        <v>-108</v>
      </c>
      <c r="G25" s="653">
        <v>116</v>
      </c>
      <c r="H25" s="654"/>
      <c r="J25" s="351"/>
    </row>
    <row r="26" spans="1:10" ht="20.25" customHeight="1" x14ac:dyDescent="0.25">
      <c r="A26" s="407" t="s">
        <v>346</v>
      </c>
      <c r="B26" s="410"/>
      <c r="C26" s="401"/>
      <c r="D26" s="401"/>
      <c r="E26" s="401"/>
      <c r="F26" s="563"/>
      <c r="G26" s="401"/>
      <c r="H26" s="119"/>
    </row>
    <row r="27" spans="1:10" ht="15.75" customHeight="1" x14ac:dyDescent="0.25">
      <c r="A27" s="408" t="s">
        <v>347</v>
      </c>
    </row>
    <row r="37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A15:H15"/>
    <mergeCell ref="C18:F18"/>
    <mergeCell ref="J5:J7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7" zoomScaleNormal="80" zoomScaleSheetLayoutView="87" workbookViewId="0">
      <selection activeCell="M28" sqref="M28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668" t="s">
        <v>281</v>
      </c>
      <c r="B1" s="668"/>
      <c r="C1" s="668"/>
      <c r="D1" s="668"/>
      <c r="E1" s="668"/>
      <c r="F1" s="668"/>
      <c r="G1" s="668"/>
      <c r="H1" s="668"/>
      <c r="I1" s="668"/>
    </row>
    <row r="2" spans="1:12" ht="12" customHeight="1" thickBot="1" x14ac:dyDescent="0.35">
      <c r="B2" s="564"/>
      <c r="C2" s="564"/>
      <c r="D2" s="705"/>
      <c r="E2" s="705"/>
      <c r="F2" s="705"/>
      <c r="G2" s="705"/>
      <c r="H2" s="705"/>
      <c r="I2" s="564"/>
    </row>
    <row r="3" spans="1:12" ht="17.25" customHeight="1" thickBot="1" x14ac:dyDescent="0.25">
      <c r="A3" s="706"/>
      <c r="B3" s="709" t="s">
        <v>59</v>
      </c>
      <c r="C3" s="712" t="s">
        <v>269</v>
      </c>
      <c r="D3" s="715" t="s">
        <v>523</v>
      </c>
      <c r="E3" s="718" t="s">
        <v>323</v>
      </c>
      <c r="F3" s="718" t="s">
        <v>524</v>
      </c>
      <c r="G3" s="721" t="s">
        <v>564</v>
      </c>
      <c r="H3" s="722"/>
      <c r="I3" s="543" t="s">
        <v>48</v>
      </c>
    </row>
    <row r="4" spans="1:12" ht="13.5" customHeight="1" thickBot="1" x14ac:dyDescent="0.25">
      <c r="A4" s="707"/>
      <c r="B4" s="710"/>
      <c r="C4" s="713"/>
      <c r="D4" s="716"/>
      <c r="E4" s="719"/>
      <c r="F4" s="719"/>
      <c r="G4" s="723"/>
      <c r="H4" s="724"/>
      <c r="I4" s="543"/>
    </row>
    <row r="5" spans="1:12" ht="15.75" customHeight="1" thickBot="1" x14ac:dyDescent="0.25">
      <c r="A5" s="708"/>
      <c r="B5" s="711"/>
      <c r="C5" s="714"/>
      <c r="D5" s="717"/>
      <c r="E5" s="720"/>
      <c r="F5" s="720"/>
      <c r="G5" s="428" t="s">
        <v>110</v>
      </c>
      <c r="H5" s="583" t="s">
        <v>25</v>
      </c>
      <c r="I5" s="544" t="s">
        <v>107</v>
      </c>
    </row>
    <row r="6" spans="1:12" ht="41.25" customHeight="1" x14ac:dyDescent="0.2">
      <c r="A6" s="584" t="s">
        <v>54</v>
      </c>
      <c r="B6" s="591" t="s">
        <v>378</v>
      </c>
      <c r="C6" s="592" t="s">
        <v>24</v>
      </c>
      <c r="D6" s="587">
        <v>84102</v>
      </c>
      <c r="E6" s="587">
        <v>84281</v>
      </c>
      <c r="F6" s="587">
        <v>86202</v>
      </c>
      <c r="G6" s="587">
        <f>F6-D6</f>
        <v>2100</v>
      </c>
      <c r="H6" s="603">
        <f>F6/D6*100</f>
        <v>102.49696796746808</v>
      </c>
      <c r="I6" s="120"/>
      <c r="J6" s="26"/>
      <c r="K6" s="26"/>
    </row>
    <row r="7" spans="1:12" ht="19.5" hidden="1" x14ac:dyDescent="0.2">
      <c r="A7" s="585" t="s">
        <v>236</v>
      </c>
      <c r="B7" s="593" t="s">
        <v>261</v>
      </c>
      <c r="C7" s="594"/>
      <c r="D7" s="588" t="s">
        <v>217</v>
      </c>
      <c r="E7" s="588" t="s">
        <v>217</v>
      </c>
      <c r="F7" s="588" t="s">
        <v>217</v>
      </c>
      <c r="G7" s="589"/>
      <c r="H7" s="604"/>
      <c r="I7" s="121"/>
    </row>
    <row r="8" spans="1:12" ht="16.5" x14ac:dyDescent="0.2">
      <c r="A8" s="585" t="s">
        <v>236</v>
      </c>
      <c r="B8" s="595" t="s">
        <v>250</v>
      </c>
      <c r="C8" s="596" t="s">
        <v>24</v>
      </c>
      <c r="D8" s="589">
        <v>10273</v>
      </c>
      <c r="E8" s="589">
        <v>10258</v>
      </c>
      <c r="F8" s="589">
        <v>10496</v>
      </c>
      <c r="G8" s="589">
        <f t="shared" ref="G8:G20" si="0">F8-D8</f>
        <v>223</v>
      </c>
      <c r="H8" s="604">
        <f t="shared" ref="H8:H20" si="1">F8/D8*100</f>
        <v>102.17073882994256</v>
      </c>
      <c r="I8" s="121"/>
      <c r="J8" s="8"/>
      <c r="K8" s="26"/>
      <c r="L8" s="8"/>
    </row>
    <row r="9" spans="1:12" ht="16.5" x14ac:dyDescent="0.2">
      <c r="A9" s="585" t="s">
        <v>237</v>
      </c>
      <c r="B9" s="597" t="s">
        <v>251</v>
      </c>
      <c r="C9" s="596" t="s">
        <v>24</v>
      </c>
      <c r="D9" s="589">
        <v>24026</v>
      </c>
      <c r="E9" s="589">
        <v>23854</v>
      </c>
      <c r="F9" s="589">
        <v>24297</v>
      </c>
      <c r="G9" s="589">
        <f t="shared" si="0"/>
        <v>271</v>
      </c>
      <c r="H9" s="604">
        <f t="shared" si="1"/>
        <v>101.12794472654625</v>
      </c>
      <c r="I9" s="121"/>
      <c r="J9" s="8"/>
      <c r="K9" s="26"/>
      <c r="L9" s="8"/>
    </row>
    <row r="10" spans="1:12" ht="16.5" x14ac:dyDescent="0.2">
      <c r="A10" s="585" t="s">
        <v>238</v>
      </c>
      <c r="B10" s="210" t="s">
        <v>252</v>
      </c>
      <c r="C10" s="596" t="s">
        <v>24</v>
      </c>
      <c r="D10" s="589">
        <v>3445</v>
      </c>
      <c r="E10" s="589">
        <v>3469</v>
      </c>
      <c r="F10" s="589">
        <v>3499</v>
      </c>
      <c r="G10" s="589">
        <f t="shared" si="0"/>
        <v>54</v>
      </c>
      <c r="H10" s="604">
        <f t="shared" si="1"/>
        <v>101.56748911465891</v>
      </c>
      <c r="I10" s="121"/>
      <c r="J10" s="8"/>
      <c r="K10" s="26"/>
      <c r="L10" s="8"/>
    </row>
    <row r="11" spans="1:12" ht="16.5" x14ac:dyDescent="0.2">
      <c r="A11" s="585" t="s">
        <v>239</v>
      </c>
      <c r="B11" s="209" t="s">
        <v>253</v>
      </c>
      <c r="C11" s="596" t="s">
        <v>24</v>
      </c>
      <c r="D11" s="589">
        <v>6270</v>
      </c>
      <c r="E11" s="589">
        <v>6247</v>
      </c>
      <c r="F11" s="589">
        <v>8200</v>
      </c>
      <c r="G11" s="589">
        <f t="shared" si="0"/>
        <v>1930</v>
      </c>
      <c r="H11" s="604">
        <f t="shared" si="1"/>
        <v>130.78149920255186</v>
      </c>
      <c r="I11" s="121"/>
      <c r="J11" s="8"/>
      <c r="K11" s="26"/>
      <c r="L11" s="8"/>
    </row>
    <row r="12" spans="1:12" ht="33" x14ac:dyDescent="0.2">
      <c r="A12" s="585" t="s">
        <v>240</v>
      </c>
      <c r="B12" s="598" t="s">
        <v>254</v>
      </c>
      <c r="C12" s="599" t="s">
        <v>24</v>
      </c>
      <c r="D12" s="589">
        <v>1529</v>
      </c>
      <c r="E12" s="589">
        <v>1534</v>
      </c>
      <c r="F12" s="589">
        <v>1699</v>
      </c>
      <c r="G12" s="589">
        <f t="shared" si="0"/>
        <v>170</v>
      </c>
      <c r="H12" s="604">
        <f t="shared" si="1"/>
        <v>111.11837802485284</v>
      </c>
      <c r="I12" s="121"/>
      <c r="J12" s="8"/>
      <c r="K12" s="26"/>
      <c r="L12" s="8"/>
    </row>
    <row r="13" spans="1:12" s="27" customFormat="1" ht="16.5" x14ac:dyDescent="0.2">
      <c r="A13" s="585" t="s">
        <v>241</v>
      </c>
      <c r="B13" s="598" t="s">
        <v>255</v>
      </c>
      <c r="C13" s="599" t="s">
        <v>24</v>
      </c>
      <c r="D13" s="589">
        <v>1194</v>
      </c>
      <c r="E13" s="589">
        <v>1214</v>
      </c>
      <c r="F13" s="589">
        <v>1276</v>
      </c>
      <c r="G13" s="589">
        <f t="shared" si="0"/>
        <v>82</v>
      </c>
      <c r="H13" s="604">
        <f t="shared" si="1"/>
        <v>106.8676716917923</v>
      </c>
      <c r="I13" s="122"/>
      <c r="J13" s="44"/>
      <c r="K13" s="478"/>
      <c r="L13" s="44"/>
    </row>
    <row r="14" spans="1:12" ht="16.5" x14ac:dyDescent="0.2">
      <c r="A14" s="585" t="s">
        <v>242</v>
      </c>
      <c r="B14" s="208" t="s">
        <v>144</v>
      </c>
      <c r="C14" s="596" t="s">
        <v>24</v>
      </c>
      <c r="D14" s="589">
        <v>10392</v>
      </c>
      <c r="E14" s="589">
        <v>10501</v>
      </c>
      <c r="F14" s="589">
        <v>9670</v>
      </c>
      <c r="G14" s="589">
        <f t="shared" si="0"/>
        <v>-722</v>
      </c>
      <c r="H14" s="604">
        <f t="shared" si="1"/>
        <v>93.052347959969211</v>
      </c>
      <c r="I14" s="121"/>
      <c r="J14" s="8"/>
      <c r="K14" s="26"/>
      <c r="L14" s="8"/>
    </row>
    <row r="15" spans="1:12" ht="16.5" x14ac:dyDescent="0.2">
      <c r="A15" s="585" t="s">
        <v>243</v>
      </c>
      <c r="B15" s="600" t="s">
        <v>256</v>
      </c>
      <c r="C15" s="596" t="s">
        <v>24</v>
      </c>
      <c r="D15" s="589">
        <v>851</v>
      </c>
      <c r="E15" s="589">
        <v>866</v>
      </c>
      <c r="F15" s="589">
        <v>677</v>
      </c>
      <c r="G15" s="589">
        <f t="shared" si="0"/>
        <v>-174</v>
      </c>
      <c r="H15" s="604">
        <f t="shared" si="1"/>
        <v>79.55346650998824</v>
      </c>
      <c r="I15" s="121"/>
      <c r="J15" s="8"/>
      <c r="K15" s="26"/>
      <c r="L15" s="8"/>
    </row>
    <row r="16" spans="1:12" ht="16.5" customHeight="1" x14ac:dyDescent="0.2">
      <c r="A16" s="585" t="s">
        <v>244</v>
      </c>
      <c r="B16" s="209" t="s">
        <v>257</v>
      </c>
      <c r="C16" s="596" t="s">
        <v>24</v>
      </c>
      <c r="D16" s="589">
        <v>5605</v>
      </c>
      <c r="E16" s="589">
        <v>5611</v>
      </c>
      <c r="F16" s="589">
        <v>5696</v>
      </c>
      <c r="G16" s="589">
        <f t="shared" si="0"/>
        <v>91</v>
      </c>
      <c r="H16" s="604">
        <f t="shared" si="1"/>
        <v>101.62355040142729</v>
      </c>
      <c r="I16" s="121"/>
      <c r="J16" s="8"/>
      <c r="K16" s="26"/>
      <c r="L16" s="8"/>
    </row>
    <row r="17" spans="1:12" ht="33" x14ac:dyDescent="0.2">
      <c r="A17" s="585" t="s">
        <v>245</v>
      </c>
      <c r="B17" s="209" t="s">
        <v>258</v>
      </c>
      <c r="C17" s="596" t="s">
        <v>24</v>
      </c>
      <c r="D17" s="589">
        <v>4575</v>
      </c>
      <c r="E17" s="589">
        <v>4621</v>
      </c>
      <c r="F17" s="589">
        <v>4394</v>
      </c>
      <c r="G17" s="589">
        <f t="shared" si="0"/>
        <v>-181</v>
      </c>
      <c r="H17" s="604">
        <f t="shared" si="1"/>
        <v>96.04371584699453</v>
      </c>
      <c r="I17" s="121"/>
      <c r="J17" s="8"/>
      <c r="K17" s="26"/>
      <c r="L17" s="8"/>
    </row>
    <row r="18" spans="1:12" ht="16.5" x14ac:dyDescent="0.2">
      <c r="A18" s="585" t="s">
        <v>246</v>
      </c>
      <c r="B18" s="209" t="s">
        <v>49</v>
      </c>
      <c r="C18" s="596" t="s">
        <v>24</v>
      </c>
      <c r="D18" s="589">
        <v>7423</v>
      </c>
      <c r="E18" s="589">
        <v>7520</v>
      </c>
      <c r="F18" s="589">
        <v>7334</v>
      </c>
      <c r="G18" s="589">
        <f t="shared" si="0"/>
        <v>-89</v>
      </c>
      <c r="H18" s="604">
        <f t="shared" si="1"/>
        <v>98.801023844806679</v>
      </c>
      <c r="I18" s="121"/>
      <c r="J18" s="8"/>
      <c r="K18" s="26"/>
      <c r="L18" s="8"/>
    </row>
    <row r="19" spans="1:12" ht="16.5" x14ac:dyDescent="0.2">
      <c r="A19" s="585" t="s">
        <v>247</v>
      </c>
      <c r="B19" s="209" t="s">
        <v>259</v>
      </c>
      <c r="C19" s="596" t="s">
        <v>24</v>
      </c>
      <c r="D19" s="589">
        <v>6295</v>
      </c>
      <c r="E19" s="589">
        <v>6312</v>
      </c>
      <c r="F19" s="589">
        <v>6233</v>
      </c>
      <c r="G19" s="589">
        <f t="shared" si="0"/>
        <v>-62</v>
      </c>
      <c r="H19" s="604">
        <f t="shared" si="1"/>
        <v>99.015091342335182</v>
      </c>
      <c r="I19" s="121"/>
      <c r="J19" s="8"/>
      <c r="K19" s="26"/>
      <c r="L19" s="8"/>
    </row>
    <row r="20" spans="1:12" ht="35.25" customHeight="1" thickBot="1" x14ac:dyDescent="0.25">
      <c r="A20" s="586" t="s">
        <v>248</v>
      </c>
      <c r="B20" s="601" t="s">
        <v>98</v>
      </c>
      <c r="C20" s="602" t="s">
        <v>24</v>
      </c>
      <c r="D20" s="590">
        <v>2198</v>
      </c>
      <c r="E20" s="590">
        <v>2251</v>
      </c>
      <c r="F20" s="590">
        <v>2711</v>
      </c>
      <c r="G20" s="590">
        <f t="shared" si="0"/>
        <v>513</v>
      </c>
      <c r="H20" s="605">
        <f t="shared" si="1"/>
        <v>123.33939945404913</v>
      </c>
      <c r="I20" s="121"/>
      <c r="J20" s="8"/>
      <c r="K20" s="26"/>
      <c r="L20" s="8"/>
    </row>
    <row r="21" spans="1:12" s="11" customFormat="1" ht="19.5" hidden="1" x14ac:dyDescent="0.2">
      <c r="A21" s="545" t="s">
        <v>249</v>
      </c>
      <c r="B21" s="546" t="s">
        <v>262</v>
      </c>
      <c r="C21" s="547" t="s">
        <v>24</v>
      </c>
      <c r="D21" s="479" t="s">
        <v>217</v>
      </c>
      <c r="E21" s="479" t="s">
        <v>217</v>
      </c>
      <c r="F21" s="479" t="s">
        <v>217</v>
      </c>
      <c r="G21" s="548"/>
      <c r="H21" s="549"/>
      <c r="I21" s="123"/>
      <c r="J21" s="8"/>
      <c r="K21" s="26"/>
      <c r="L21" s="8"/>
    </row>
    <row r="22" spans="1:12" s="11" customFormat="1" ht="69.75" customHeight="1" x14ac:dyDescent="0.2">
      <c r="A22" s="661" t="s">
        <v>508</v>
      </c>
      <c r="B22" s="661"/>
      <c r="C22" s="661"/>
      <c r="D22" s="661"/>
      <c r="E22" s="661"/>
      <c r="F22" s="661"/>
      <c r="G22" s="661"/>
      <c r="H22" s="661"/>
      <c r="I22" s="561"/>
      <c r="J22" s="8"/>
      <c r="K22" s="26"/>
      <c r="L22" s="8"/>
    </row>
    <row r="23" spans="1:12" s="11" customFormat="1" ht="21" customHeight="1" x14ac:dyDescent="0.2">
      <c r="A23" s="696" t="s">
        <v>270</v>
      </c>
      <c r="B23" s="696"/>
      <c r="C23" s="696"/>
      <c r="D23" s="696"/>
      <c r="E23" s="696"/>
      <c r="F23" s="696"/>
      <c r="G23" s="696"/>
      <c r="H23" s="696"/>
      <c r="I23" s="561"/>
      <c r="J23" s="8"/>
      <c r="K23" s="26"/>
      <c r="L23" s="8"/>
    </row>
    <row r="24" spans="1:12" s="11" customFormat="1" ht="34.5" hidden="1" customHeight="1" x14ac:dyDescent="0.2">
      <c r="A24" s="696" t="s">
        <v>260</v>
      </c>
      <c r="B24" s="696"/>
      <c r="C24" s="696"/>
      <c r="D24" s="696"/>
      <c r="E24" s="696"/>
      <c r="F24" s="696"/>
      <c r="G24" s="696"/>
      <c r="H24" s="696"/>
      <c r="I24" s="561"/>
      <c r="J24" s="8"/>
      <c r="K24" s="26"/>
      <c r="L24" s="8"/>
    </row>
    <row r="25" spans="1:12" s="11" customFormat="1" ht="19.5" customHeight="1" x14ac:dyDescent="0.2">
      <c r="A25" s="696"/>
      <c r="B25" s="696"/>
      <c r="C25" s="696"/>
      <c r="D25" s="696"/>
      <c r="E25" s="696"/>
      <c r="F25" s="696"/>
      <c r="G25" s="696"/>
      <c r="H25" s="696"/>
      <c r="I25" s="419"/>
      <c r="J25" s="8"/>
      <c r="K25" s="26"/>
      <c r="L25" s="8"/>
    </row>
    <row r="26" spans="1:12" s="11" customFormat="1" ht="9" customHeight="1" x14ac:dyDescent="0.2">
      <c r="A26" s="541"/>
      <c r="B26" s="541"/>
      <c r="C26" s="541"/>
      <c r="D26" s="541"/>
      <c r="E26" s="541"/>
      <c r="F26" s="541"/>
      <c r="G26" s="541"/>
      <c r="H26" s="541"/>
      <c r="I26" s="419"/>
      <c r="J26" s="8"/>
      <c r="K26" s="26"/>
      <c r="L26" s="8"/>
    </row>
    <row r="27" spans="1:12" s="11" customFormat="1" ht="19.5" customHeight="1" x14ac:dyDescent="0.2">
      <c r="A27" s="668" t="s">
        <v>156</v>
      </c>
      <c r="B27" s="668"/>
      <c r="C27" s="668"/>
      <c r="D27" s="668"/>
      <c r="E27" s="668"/>
      <c r="F27" s="668"/>
      <c r="G27" s="668"/>
      <c r="H27" s="668"/>
      <c r="I27" s="419"/>
      <c r="J27" s="8"/>
      <c r="K27" s="26"/>
      <c r="L27" s="8"/>
    </row>
    <row r="28" spans="1:12" s="11" customFormat="1" ht="12.75" customHeight="1" thickBot="1" x14ac:dyDescent="0.25">
      <c r="A28" s="541"/>
      <c r="B28" s="541"/>
      <c r="C28" s="541"/>
      <c r="D28" s="541"/>
      <c r="E28" s="541"/>
      <c r="F28" s="541"/>
      <c r="G28" s="541"/>
      <c r="H28" s="541"/>
      <c r="I28" s="419"/>
      <c r="J28" s="8"/>
      <c r="K28" s="26"/>
      <c r="L28" s="8"/>
    </row>
    <row r="29" spans="1:12" s="11" customFormat="1" ht="28.5" customHeight="1" thickBot="1" x14ac:dyDescent="0.25">
      <c r="A29" s="697" t="s">
        <v>59</v>
      </c>
      <c r="B29" s="698"/>
      <c r="C29" s="701" t="s">
        <v>99</v>
      </c>
      <c r="D29" s="677" t="s">
        <v>561</v>
      </c>
      <c r="E29" s="677" t="s">
        <v>324</v>
      </c>
      <c r="F29" s="677" t="s">
        <v>562</v>
      </c>
      <c r="G29" s="703" t="s">
        <v>563</v>
      </c>
      <c r="H29" s="704"/>
      <c r="I29" s="419"/>
      <c r="J29" s="8"/>
      <c r="K29" s="350"/>
      <c r="L29" s="8"/>
    </row>
    <row r="30" spans="1:12" s="11" customFormat="1" ht="17.25" thickBot="1" x14ac:dyDescent="0.25">
      <c r="A30" s="699"/>
      <c r="B30" s="700"/>
      <c r="C30" s="702"/>
      <c r="D30" s="678"/>
      <c r="E30" s="678"/>
      <c r="F30" s="678"/>
      <c r="G30" s="428" t="s">
        <v>110</v>
      </c>
      <c r="H30" s="429" t="s">
        <v>25</v>
      </c>
      <c r="I30" s="419"/>
      <c r="J30" s="8"/>
      <c r="K30" s="350"/>
      <c r="L30" s="8"/>
    </row>
    <row r="31" spans="1:12" s="11" customFormat="1" ht="25.5" customHeight="1" x14ac:dyDescent="0.2">
      <c r="A31" s="690" t="s">
        <v>341</v>
      </c>
      <c r="B31" s="691"/>
      <c r="C31" s="575" t="s">
        <v>24</v>
      </c>
      <c r="D31" s="570">
        <f>D32+D34+D35+D36+D37</f>
        <v>9684</v>
      </c>
      <c r="E31" s="570">
        <v>9888</v>
      </c>
      <c r="F31" s="570">
        <f>F32+F34+F35+F36+F37</f>
        <v>9540</v>
      </c>
      <c r="G31" s="570">
        <f>F31-D31</f>
        <v>-144</v>
      </c>
      <c r="H31" s="579">
        <f>F31/D31*100</f>
        <v>98.513011152416354</v>
      </c>
      <c r="I31" s="130"/>
      <c r="J31" s="8"/>
      <c r="K31" s="350"/>
      <c r="L31" s="8"/>
    </row>
    <row r="32" spans="1:12" s="11" customFormat="1" ht="30.75" customHeight="1" x14ac:dyDescent="0.2">
      <c r="A32" s="666" t="s">
        <v>231</v>
      </c>
      <c r="B32" s="667"/>
      <c r="C32" s="425" t="s">
        <v>24</v>
      </c>
      <c r="D32" s="424">
        <v>986</v>
      </c>
      <c r="E32" s="424">
        <v>978</v>
      </c>
      <c r="F32" s="424">
        <v>812</v>
      </c>
      <c r="G32" s="424">
        <f>F32-D32</f>
        <v>-174</v>
      </c>
      <c r="H32" s="430">
        <f>F32/D32*100</f>
        <v>82.35294117647058</v>
      </c>
      <c r="I32" s="130"/>
      <c r="J32" s="8"/>
      <c r="K32" s="350"/>
      <c r="L32" s="8"/>
    </row>
    <row r="33" spans="1:13" s="11" customFormat="1" ht="19.5" customHeight="1" x14ac:dyDescent="0.2">
      <c r="A33" s="666" t="s">
        <v>232</v>
      </c>
      <c r="B33" s="667"/>
      <c r="C33" s="565"/>
      <c r="D33" s="566"/>
      <c r="E33" s="566"/>
      <c r="F33" s="567"/>
      <c r="G33" s="149"/>
      <c r="H33" s="293"/>
      <c r="I33" s="419"/>
      <c r="J33" s="8"/>
      <c r="K33" s="350"/>
      <c r="L33" s="8"/>
    </row>
    <row r="34" spans="1:13" s="11" customFormat="1" ht="19.5" customHeight="1" x14ac:dyDescent="0.2">
      <c r="A34" s="692" t="s">
        <v>233</v>
      </c>
      <c r="B34" s="693"/>
      <c r="C34" s="573" t="s">
        <v>24</v>
      </c>
      <c r="D34" s="568">
        <v>410</v>
      </c>
      <c r="E34" s="568">
        <v>421</v>
      </c>
      <c r="F34" s="568">
        <v>408</v>
      </c>
      <c r="G34" s="568">
        <f t="shared" ref="G34:G40" si="2">F34-D34</f>
        <v>-2</v>
      </c>
      <c r="H34" s="580">
        <f t="shared" ref="H34:H40" si="3">F34/D34*100</f>
        <v>99.512195121951223</v>
      </c>
      <c r="I34" s="130"/>
      <c r="J34" s="8"/>
      <c r="K34" s="350"/>
      <c r="L34" s="8"/>
    </row>
    <row r="35" spans="1:13" s="11" customFormat="1" ht="36" customHeight="1" x14ac:dyDescent="0.2">
      <c r="A35" s="692" t="s">
        <v>314</v>
      </c>
      <c r="B35" s="693"/>
      <c r="C35" s="573" t="s">
        <v>24</v>
      </c>
      <c r="D35" s="568">
        <v>384</v>
      </c>
      <c r="E35" s="568">
        <v>385</v>
      </c>
      <c r="F35" s="568">
        <v>400</v>
      </c>
      <c r="G35" s="568">
        <f t="shared" si="2"/>
        <v>16</v>
      </c>
      <c r="H35" s="580">
        <f t="shared" si="3"/>
        <v>104.16666666666667</v>
      </c>
      <c r="I35" s="130"/>
      <c r="J35" s="8"/>
      <c r="K35" s="350"/>
      <c r="L35" s="8"/>
    </row>
    <row r="36" spans="1:13" s="11" customFormat="1" ht="19.5" customHeight="1" x14ac:dyDescent="0.2">
      <c r="A36" s="694" t="s">
        <v>234</v>
      </c>
      <c r="B36" s="695"/>
      <c r="C36" s="574" t="s">
        <v>24</v>
      </c>
      <c r="D36" s="569">
        <v>6717</v>
      </c>
      <c r="E36" s="569">
        <v>6908</v>
      </c>
      <c r="F36" s="569">
        <v>6677</v>
      </c>
      <c r="G36" s="568">
        <f t="shared" si="2"/>
        <v>-40</v>
      </c>
      <c r="H36" s="580">
        <f t="shared" si="3"/>
        <v>99.404496054786364</v>
      </c>
      <c r="I36" s="130"/>
      <c r="J36" s="8"/>
      <c r="K36" s="350"/>
      <c r="L36" s="8"/>
    </row>
    <row r="37" spans="1:13" s="11" customFormat="1" ht="17.25" customHeight="1" x14ac:dyDescent="0.2">
      <c r="A37" s="666" t="s">
        <v>235</v>
      </c>
      <c r="B37" s="667"/>
      <c r="C37" s="149" t="s">
        <v>24</v>
      </c>
      <c r="D37" s="149">
        <v>1187</v>
      </c>
      <c r="E37" s="149">
        <v>1196</v>
      </c>
      <c r="F37" s="149">
        <v>1243</v>
      </c>
      <c r="G37" s="424">
        <f t="shared" si="2"/>
        <v>56</v>
      </c>
      <c r="H37" s="207">
        <f t="shared" si="3"/>
        <v>104.71777590564449</v>
      </c>
      <c r="I37" s="130"/>
      <c r="J37" s="8"/>
      <c r="K37" s="350"/>
      <c r="L37" s="8"/>
    </row>
    <row r="38" spans="1:13" s="11" customFormat="1" ht="37.5" customHeight="1" x14ac:dyDescent="0.2">
      <c r="A38" s="681" t="s">
        <v>504</v>
      </c>
      <c r="B38" s="682"/>
      <c r="C38" s="576" t="s">
        <v>24</v>
      </c>
      <c r="D38" s="571">
        <v>93</v>
      </c>
      <c r="E38" s="571">
        <v>68</v>
      </c>
      <c r="F38" s="571">
        <v>89</v>
      </c>
      <c r="G38" s="571">
        <f t="shared" si="2"/>
        <v>-4</v>
      </c>
      <c r="H38" s="581">
        <f t="shared" si="3"/>
        <v>95.6989247311828</v>
      </c>
      <c r="I38" s="130"/>
      <c r="J38" s="8"/>
      <c r="K38" s="350"/>
      <c r="L38" s="8"/>
    </row>
    <row r="39" spans="1:13" s="11" customFormat="1" ht="36.75" customHeight="1" x14ac:dyDescent="0.2">
      <c r="A39" s="681" t="s">
        <v>505</v>
      </c>
      <c r="B39" s="682"/>
      <c r="C39" s="576" t="s">
        <v>24</v>
      </c>
      <c r="D39" s="571">
        <v>1739</v>
      </c>
      <c r="E39" s="571">
        <v>1841</v>
      </c>
      <c r="F39" s="571">
        <v>1377</v>
      </c>
      <c r="G39" s="571">
        <f t="shared" si="2"/>
        <v>-362</v>
      </c>
      <c r="H39" s="581">
        <f t="shared" si="3"/>
        <v>79.183438757906842</v>
      </c>
      <c r="I39" s="130"/>
      <c r="J39" s="8"/>
      <c r="K39" s="350"/>
      <c r="L39" s="8"/>
    </row>
    <row r="40" spans="1:13" s="11" customFormat="1" ht="19.5" customHeight="1" thickBot="1" x14ac:dyDescent="0.25">
      <c r="A40" s="683" t="s">
        <v>340</v>
      </c>
      <c r="B40" s="684"/>
      <c r="C40" s="577" t="s">
        <v>24</v>
      </c>
      <c r="D40" s="572">
        <f>D31+D38+D39</f>
        <v>11516</v>
      </c>
      <c r="E40" s="572">
        <f>E31+E38+E39</f>
        <v>11797</v>
      </c>
      <c r="F40" s="572">
        <f>F31+F38+F39</f>
        <v>11006</v>
      </c>
      <c r="G40" s="578">
        <f t="shared" si="2"/>
        <v>-510</v>
      </c>
      <c r="H40" s="582">
        <f t="shared" si="3"/>
        <v>95.57137895102467</v>
      </c>
      <c r="I40" s="130"/>
      <c r="J40" s="8"/>
      <c r="K40" s="350"/>
      <c r="L40" s="8"/>
      <c r="M40" s="139"/>
    </row>
    <row r="41" spans="1:13" s="11" customFormat="1" ht="32.25" customHeight="1" x14ac:dyDescent="0.2">
      <c r="A41" s="663" t="s">
        <v>506</v>
      </c>
      <c r="B41" s="663"/>
      <c r="C41" s="663"/>
      <c r="D41" s="663"/>
      <c r="E41" s="663"/>
      <c r="F41" s="663"/>
      <c r="G41" s="663"/>
      <c r="H41" s="663"/>
      <c r="I41" s="419"/>
      <c r="J41" s="8"/>
      <c r="K41" s="350"/>
      <c r="L41" s="8"/>
    </row>
    <row r="42" spans="1:13" s="11" customFormat="1" ht="21.75" customHeight="1" x14ac:dyDescent="0.2">
      <c r="A42" s="663"/>
      <c r="B42" s="663"/>
      <c r="C42" s="663"/>
      <c r="D42" s="663"/>
      <c r="E42" s="663"/>
      <c r="F42" s="663"/>
      <c r="G42" s="663"/>
      <c r="H42" s="663"/>
      <c r="I42" s="419"/>
      <c r="J42" s="8"/>
      <c r="K42" s="26"/>
      <c r="L42" s="8"/>
    </row>
    <row r="43" spans="1:13" s="11" customFormat="1" ht="9.75" customHeight="1" x14ac:dyDescent="0.25">
      <c r="A43" s="420"/>
      <c r="B43" s="420"/>
      <c r="C43" s="420"/>
      <c r="D43" s="420"/>
      <c r="E43" s="420"/>
      <c r="F43" s="420"/>
      <c r="G43" s="420"/>
      <c r="H43" s="420"/>
      <c r="I43" s="419"/>
      <c r="J43" s="8"/>
      <c r="K43" s="26"/>
      <c r="L43" s="8"/>
    </row>
    <row r="44" spans="1:13" s="11" customFormat="1" ht="20.25" customHeight="1" x14ac:dyDescent="0.2">
      <c r="A44" s="668" t="s">
        <v>302</v>
      </c>
      <c r="B44" s="668"/>
      <c r="C44" s="668"/>
      <c r="D44" s="668"/>
      <c r="E44" s="668"/>
      <c r="F44" s="668"/>
      <c r="G44" s="668"/>
      <c r="H44" s="668"/>
      <c r="I44" s="419"/>
      <c r="J44" s="8"/>
      <c r="K44" s="26"/>
      <c r="L44" s="8"/>
    </row>
    <row r="45" spans="1:13" s="11" customFormat="1" ht="9.75" customHeight="1" thickBot="1" x14ac:dyDescent="0.25">
      <c r="A45" s="541"/>
      <c r="B45" s="541"/>
      <c r="C45" s="541"/>
      <c r="D45" s="541"/>
      <c r="E45" s="541"/>
      <c r="F45" s="541"/>
      <c r="G45" s="541"/>
      <c r="H45" s="541"/>
      <c r="I45" s="419"/>
      <c r="J45" s="8"/>
      <c r="K45" s="26"/>
      <c r="L45" s="8"/>
    </row>
    <row r="46" spans="1:13" s="11" customFormat="1" ht="33.75" customHeight="1" thickBot="1" x14ac:dyDescent="0.25">
      <c r="A46" s="669" t="s">
        <v>59</v>
      </c>
      <c r="B46" s="670"/>
      <c r="C46" s="673" t="s">
        <v>99</v>
      </c>
      <c r="D46" s="675" t="s">
        <v>520</v>
      </c>
      <c r="E46" s="677" t="s">
        <v>309</v>
      </c>
      <c r="F46" s="677" t="s">
        <v>521</v>
      </c>
      <c r="G46" s="679" t="s">
        <v>522</v>
      </c>
      <c r="H46" s="680"/>
      <c r="I46" s="419"/>
      <c r="J46" s="8"/>
      <c r="K46" s="68"/>
      <c r="L46" s="8"/>
    </row>
    <row r="47" spans="1:13" s="11" customFormat="1" ht="17.25" thickBot="1" x14ac:dyDescent="0.25">
      <c r="A47" s="671"/>
      <c r="B47" s="672"/>
      <c r="C47" s="674"/>
      <c r="D47" s="676"/>
      <c r="E47" s="678"/>
      <c r="F47" s="678"/>
      <c r="G47" s="428" t="s">
        <v>110</v>
      </c>
      <c r="H47" s="429" t="s">
        <v>25</v>
      </c>
      <c r="I47" s="130"/>
      <c r="J47" s="8"/>
      <c r="K47" s="68"/>
      <c r="L47" s="8"/>
    </row>
    <row r="48" spans="1:13" ht="26.25" customHeight="1" x14ac:dyDescent="0.2">
      <c r="A48" s="664" t="s">
        <v>282</v>
      </c>
      <c r="B48" s="665"/>
      <c r="C48" s="425" t="s">
        <v>24</v>
      </c>
      <c r="D48" s="421">
        <v>39627</v>
      </c>
      <c r="E48" s="421">
        <v>39966</v>
      </c>
      <c r="F48" s="421">
        <v>40546</v>
      </c>
      <c r="G48" s="424">
        <f>F48-E48</f>
        <v>580</v>
      </c>
      <c r="H48" s="430">
        <f>F48/E48*100</f>
        <v>101.45123354851624</v>
      </c>
      <c r="I48" s="116"/>
      <c r="K48" s="4"/>
      <c r="L48" s="47"/>
    </row>
    <row r="49" spans="1:12" ht="16.5" x14ac:dyDescent="0.2">
      <c r="A49" s="666" t="s">
        <v>154</v>
      </c>
      <c r="B49" s="667"/>
      <c r="C49" s="426" t="s">
        <v>24</v>
      </c>
      <c r="D49" s="422">
        <v>21985</v>
      </c>
      <c r="E49" s="422">
        <v>21934</v>
      </c>
      <c r="F49" s="422" t="s">
        <v>316</v>
      </c>
      <c r="G49" s="424"/>
      <c r="H49" s="430"/>
      <c r="I49" s="116"/>
      <c r="J49" s="685"/>
      <c r="K49" s="4"/>
    </row>
    <row r="50" spans="1:12" ht="16.5" x14ac:dyDescent="0.2">
      <c r="A50" s="666" t="s">
        <v>155</v>
      </c>
      <c r="B50" s="667"/>
      <c r="C50" s="426" t="s">
        <v>24</v>
      </c>
      <c r="D50" s="422">
        <v>17642</v>
      </c>
      <c r="E50" s="422">
        <v>18032</v>
      </c>
      <c r="F50" s="422" t="s">
        <v>316</v>
      </c>
      <c r="G50" s="424"/>
      <c r="H50" s="430"/>
      <c r="I50" s="116"/>
      <c r="J50" s="685"/>
      <c r="K50" s="4"/>
    </row>
    <row r="51" spans="1:12" ht="18" customHeight="1" x14ac:dyDescent="0.2">
      <c r="A51" s="686" t="s">
        <v>216</v>
      </c>
      <c r="B51" s="687"/>
      <c r="C51" s="426"/>
      <c r="D51" s="422"/>
      <c r="E51" s="422"/>
      <c r="F51" s="422"/>
      <c r="G51" s="424"/>
      <c r="H51" s="430"/>
      <c r="I51" s="116"/>
      <c r="J51" s="685"/>
      <c r="K51" s="4"/>
    </row>
    <row r="52" spans="1:12" ht="19.5" customHeight="1" x14ac:dyDescent="0.2">
      <c r="A52" s="686" t="s">
        <v>143</v>
      </c>
      <c r="B52" s="687"/>
      <c r="C52" s="426" t="s">
        <v>24</v>
      </c>
      <c r="D52" s="422">
        <v>35077</v>
      </c>
      <c r="E52" s="422" t="s">
        <v>509</v>
      </c>
      <c r="F52" s="422" t="s">
        <v>525</v>
      </c>
      <c r="G52" s="424">
        <v>2589</v>
      </c>
      <c r="H52" s="430">
        <v>107.39</v>
      </c>
      <c r="I52" s="116"/>
      <c r="J52" s="685"/>
      <c r="K52" s="4"/>
      <c r="L52" s="4"/>
    </row>
    <row r="53" spans="1:12" ht="19.5" x14ac:dyDescent="0.2">
      <c r="A53" s="666" t="s">
        <v>154</v>
      </c>
      <c r="B53" s="667"/>
      <c r="C53" s="426" t="s">
        <v>24</v>
      </c>
      <c r="D53" s="422">
        <v>21672</v>
      </c>
      <c r="E53" s="422" t="s">
        <v>510</v>
      </c>
      <c r="F53" s="422" t="s">
        <v>526</v>
      </c>
      <c r="G53" s="424">
        <v>682</v>
      </c>
      <c r="H53" s="430">
        <v>103.16</v>
      </c>
      <c r="I53" s="116"/>
      <c r="J53" s="685"/>
      <c r="K53" s="4"/>
    </row>
    <row r="54" spans="1:12" ht="19.5" x14ac:dyDescent="0.2">
      <c r="A54" s="666" t="s">
        <v>155</v>
      </c>
      <c r="B54" s="667"/>
      <c r="C54" s="426" t="s">
        <v>24</v>
      </c>
      <c r="D54" s="422">
        <v>13405</v>
      </c>
      <c r="E54" s="422" t="s">
        <v>511</v>
      </c>
      <c r="F54" s="422" t="s">
        <v>527</v>
      </c>
      <c r="G54" s="424">
        <v>1907</v>
      </c>
      <c r="H54" s="430">
        <v>114.17</v>
      </c>
      <c r="I54" s="116"/>
      <c r="J54" s="685"/>
      <c r="K54" s="4"/>
      <c r="L54" s="4"/>
    </row>
    <row r="55" spans="1:12" ht="16.5" x14ac:dyDescent="0.2">
      <c r="A55" s="681" t="s">
        <v>142</v>
      </c>
      <c r="B55" s="682"/>
      <c r="C55" s="426" t="s">
        <v>24</v>
      </c>
      <c r="D55" s="422">
        <v>1920</v>
      </c>
      <c r="E55" s="422" t="s">
        <v>316</v>
      </c>
      <c r="F55" s="422" t="s">
        <v>316</v>
      </c>
      <c r="G55" s="424"/>
      <c r="H55" s="430"/>
      <c r="I55" s="116"/>
      <c r="J55" s="685"/>
      <c r="K55" s="4"/>
      <c r="L55" s="47"/>
    </row>
    <row r="56" spans="1:12" ht="16.5" x14ac:dyDescent="0.2">
      <c r="A56" s="666" t="s">
        <v>154</v>
      </c>
      <c r="B56" s="667"/>
      <c r="C56" s="426" t="s">
        <v>24</v>
      </c>
      <c r="D56" s="422">
        <v>311</v>
      </c>
      <c r="E56" s="422" t="s">
        <v>316</v>
      </c>
      <c r="F56" s="422" t="s">
        <v>316</v>
      </c>
      <c r="G56" s="424"/>
      <c r="H56" s="430"/>
      <c r="I56" s="116"/>
      <c r="J56" s="685"/>
      <c r="K56" s="4"/>
    </row>
    <row r="57" spans="1:12" ht="16.5" x14ac:dyDescent="0.2">
      <c r="A57" s="666" t="s">
        <v>155</v>
      </c>
      <c r="B57" s="667"/>
      <c r="C57" s="426" t="s">
        <v>24</v>
      </c>
      <c r="D57" s="422">
        <v>1609</v>
      </c>
      <c r="E57" s="422" t="s">
        <v>316</v>
      </c>
      <c r="F57" s="422" t="s">
        <v>316</v>
      </c>
      <c r="G57" s="424"/>
      <c r="H57" s="430"/>
      <c r="I57" s="116"/>
      <c r="J57" s="685"/>
      <c r="K57" s="4"/>
    </row>
    <row r="58" spans="1:12" ht="33.75" customHeight="1" thickBot="1" x14ac:dyDescent="0.25">
      <c r="A58" s="688" t="s">
        <v>230</v>
      </c>
      <c r="B58" s="689"/>
      <c r="C58" s="427" t="s">
        <v>24</v>
      </c>
      <c r="D58" s="423">
        <v>2630</v>
      </c>
      <c r="E58" s="423" t="s">
        <v>316</v>
      </c>
      <c r="F58" s="423" t="s">
        <v>316</v>
      </c>
      <c r="G58" s="161"/>
      <c r="H58" s="431"/>
      <c r="I58" s="117"/>
      <c r="J58" s="685"/>
      <c r="K58" s="4"/>
    </row>
    <row r="59" spans="1:12" ht="34.5" customHeight="1" x14ac:dyDescent="0.2">
      <c r="A59" s="662" t="s">
        <v>315</v>
      </c>
      <c r="B59" s="662"/>
      <c r="C59" s="662"/>
      <c r="D59" s="662"/>
      <c r="E59" s="662"/>
      <c r="F59" s="662"/>
      <c r="G59" s="662"/>
      <c r="H59" s="662"/>
    </row>
    <row r="60" spans="1:12" ht="16.5" x14ac:dyDescent="0.2">
      <c r="A60" s="663" t="s">
        <v>507</v>
      </c>
      <c r="B60" s="663"/>
      <c r="C60" s="663"/>
      <c r="D60" s="663"/>
      <c r="E60" s="663"/>
      <c r="F60" s="663"/>
      <c r="G60" s="663"/>
      <c r="H60" s="663"/>
    </row>
    <row r="66" spans="2:9" x14ac:dyDescent="0.2">
      <c r="B66" s="11"/>
      <c r="C66" s="11"/>
      <c r="D66" s="11"/>
      <c r="E66" s="11"/>
      <c r="F66" s="11"/>
      <c r="G66" s="11"/>
      <c r="H66" s="11"/>
      <c r="I66" s="11"/>
    </row>
  </sheetData>
  <mergeCells count="53">
    <mergeCell ref="A1:I1"/>
    <mergeCell ref="D2:H2"/>
    <mergeCell ref="A3:A5"/>
    <mergeCell ref="B3:B5"/>
    <mergeCell ref="C3:C5"/>
    <mergeCell ref="D3:D5"/>
    <mergeCell ref="E3:E5"/>
    <mergeCell ref="F3:F5"/>
    <mergeCell ref="G3:H4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66" zoomScaleNormal="66" workbookViewId="0">
      <selection activeCell="K14" sqref="K14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725" t="s">
        <v>35</v>
      </c>
      <c r="B1" s="725"/>
      <c r="C1" s="725"/>
      <c r="D1" s="725"/>
      <c r="E1" s="725"/>
      <c r="F1" s="725"/>
      <c r="G1" s="725"/>
      <c r="H1" s="725"/>
    </row>
    <row r="2" spans="1:13" ht="19.5" thickBot="1" x14ac:dyDescent="0.25">
      <c r="A2" s="432"/>
      <c r="B2" s="432"/>
      <c r="C2" s="432"/>
      <c r="D2" s="432"/>
      <c r="E2" s="432"/>
      <c r="F2" s="432"/>
      <c r="H2" s="10"/>
    </row>
    <row r="3" spans="1:13" ht="51.75" thickBot="1" x14ac:dyDescent="0.25">
      <c r="A3" s="623" t="s">
        <v>59</v>
      </c>
      <c r="B3" s="625" t="s">
        <v>269</v>
      </c>
      <c r="C3" s="727" t="s">
        <v>57</v>
      </c>
      <c r="D3" s="728"/>
      <c r="E3" s="728"/>
      <c r="F3" s="729"/>
      <c r="G3" s="438" t="s">
        <v>134</v>
      </c>
      <c r="H3" s="439" t="s">
        <v>53</v>
      </c>
      <c r="M3" s="28"/>
    </row>
    <row r="4" spans="1:13" ht="54.75" customHeight="1" thickBot="1" x14ac:dyDescent="0.25">
      <c r="A4" s="624"/>
      <c r="B4" s="726"/>
      <c r="C4" s="440" t="s">
        <v>514</v>
      </c>
      <c r="D4" s="433" t="s">
        <v>306</v>
      </c>
      <c r="E4" s="433" t="s">
        <v>515</v>
      </c>
      <c r="F4" s="441" t="s">
        <v>517</v>
      </c>
      <c r="G4" s="442" t="s">
        <v>515</v>
      </c>
      <c r="H4" s="433" t="s">
        <v>515</v>
      </c>
      <c r="M4" s="414"/>
    </row>
    <row r="5" spans="1:13" ht="36.75" customHeight="1" x14ac:dyDescent="0.2">
      <c r="A5" s="443" t="s">
        <v>146</v>
      </c>
      <c r="B5" s="444" t="s">
        <v>24</v>
      </c>
      <c r="C5" s="445">
        <v>1687</v>
      </c>
      <c r="D5" s="434">
        <v>1681</v>
      </c>
      <c r="E5" s="540">
        <v>1609</v>
      </c>
      <c r="F5" s="538">
        <f>E5-C5</f>
        <v>-78</v>
      </c>
      <c r="G5" s="607">
        <v>243</v>
      </c>
      <c r="H5" s="538">
        <v>23800</v>
      </c>
      <c r="M5" s="29"/>
    </row>
    <row r="6" spans="1:13" ht="20.25" customHeight="1" thickBot="1" x14ac:dyDescent="0.25">
      <c r="A6" s="446" t="s">
        <v>27</v>
      </c>
      <c r="B6" s="447" t="s">
        <v>24</v>
      </c>
      <c r="C6" s="448">
        <v>921</v>
      </c>
      <c r="D6" s="435">
        <v>998</v>
      </c>
      <c r="E6" s="535">
        <v>890</v>
      </c>
      <c r="F6" s="539">
        <f t="shared" ref="F6:F9" si="0">E6-C6</f>
        <v>-31</v>
      </c>
      <c r="G6" s="303">
        <v>194</v>
      </c>
      <c r="H6" s="539">
        <v>19600</v>
      </c>
      <c r="M6" s="29"/>
    </row>
    <row r="7" spans="1:13" ht="35.25" customHeight="1" thickBot="1" x14ac:dyDescent="0.25">
      <c r="A7" s="449" t="s">
        <v>34</v>
      </c>
      <c r="B7" s="450" t="s">
        <v>25</v>
      </c>
      <c r="C7" s="451">
        <v>0.74</v>
      </c>
      <c r="D7" s="436">
        <v>0.8</v>
      </c>
      <c r="E7" s="242">
        <v>0.73</v>
      </c>
      <c r="F7" s="236">
        <f t="shared" si="0"/>
        <v>-1.0000000000000009E-2</v>
      </c>
      <c r="G7" s="292">
        <v>1.2</v>
      </c>
      <c r="H7" s="456">
        <v>1.3</v>
      </c>
      <c r="M7" s="29"/>
    </row>
    <row r="8" spans="1:13" ht="54.75" customHeight="1" thickBot="1" x14ac:dyDescent="0.25">
      <c r="A8" s="452" t="s">
        <v>45</v>
      </c>
      <c r="B8" s="450" t="s">
        <v>325</v>
      </c>
      <c r="C8" s="453">
        <v>3152</v>
      </c>
      <c r="D8" s="437">
        <v>1998</v>
      </c>
      <c r="E8" s="453">
        <v>3085</v>
      </c>
      <c r="F8" s="539">
        <f>E8-C8</f>
        <v>-67</v>
      </c>
      <c r="G8" s="610">
        <v>274</v>
      </c>
      <c r="H8" s="412">
        <v>43600</v>
      </c>
      <c r="M8" s="29"/>
    </row>
    <row r="9" spans="1:13" ht="43.5" customHeight="1" thickBot="1" x14ac:dyDescent="0.25">
      <c r="A9" s="454" t="s">
        <v>42</v>
      </c>
      <c r="B9" s="450" t="s">
        <v>24</v>
      </c>
      <c r="C9" s="451">
        <v>0.51</v>
      </c>
      <c r="D9" s="436">
        <v>0.8</v>
      </c>
      <c r="E9" s="242">
        <v>0.51</v>
      </c>
      <c r="F9" s="236">
        <f t="shared" si="0"/>
        <v>0</v>
      </c>
      <c r="G9" s="292">
        <v>1.3</v>
      </c>
      <c r="H9" s="542">
        <v>0.54600000000000004</v>
      </c>
    </row>
    <row r="10" spans="1:13" ht="33" hidden="1" x14ac:dyDescent="0.2">
      <c r="A10" s="50" t="s">
        <v>149</v>
      </c>
      <c r="B10" s="51"/>
      <c r="C10" s="52"/>
      <c r="D10" s="309"/>
      <c r="E10" s="53"/>
      <c r="F10" s="455"/>
      <c r="G10" s="70"/>
      <c r="H10" s="54"/>
    </row>
    <row r="11" spans="1:13" ht="21" hidden="1" customHeight="1" x14ac:dyDescent="0.2">
      <c r="A11" s="55" t="s">
        <v>150</v>
      </c>
      <c r="B11" s="56" t="s">
        <v>25</v>
      </c>
      <c r="C11" s="57">
        <v>21.5</v>
      </c>
      <c r="D11" s="1"/>
      <c r="E11" s="48">
        <v>29.4</v>
      </c>
      <c r="F11" s="415">
        <f>E11-C11</f>
        <v>7.8999999999999986</v>
      </c>
      <c r="G11" s="71"/>
      <c r="H11" s="58"/>
    </row>
    <row r="12" spans="1:13" ht="21" hidden="1" customHeight="1" x14ac:dyDescent="0.2">
      <c r="A12" s="55" t="s">
        <v>151</v>
      </c>
      <c r="B12" s="56" t="s">
        <v>25</v>
      </c>
      <c r="C12" s="57">
        <v>69.2</v>
      </c>
      <c r="D12" s="1"/>
      <c r="E12" s="48">
        <v>64.7</v>
      </c>
      <c r="F12" s="415">
        <f>E12-C12</f>
        <v>-4.5</v>
      </c>
      <c r="G12" s="71"/>
      <c r="H12" s="58"/>
    </row>
    <row r="13" spans="1:13" ht="17.25" hidden="1" customHeight="1" thickBot="1" x14ac:dyDescent="0.25">
      <c r="A13" s="59" t="s">
        <v>152</v>
      </c>
      <c r="B13" s="60" t="s">
        <v>25</v>
      </c>
      <c r="C13" s="49">
        <v>9.3000000000000007</v>
      </c>
      <c r="D13" s="310"/>
      <c r="E13" s="61">
        <v>5.9</v>
      </c>
      <c r="F13" s="416">
        <f>E13-C13</f>
        <v>-3.4000000000000004</v>
      </c>
      <c r="G13" s="72"/>
      <c r="H13" s="62"/>
    </row>
    <row r="14" spans="1:13" s="63" customFormat="1" ht="17.25" customHeight="1" x14ac:dyDescent="0.2">
      <c r="A14" s="355"/>
      <c r="B14" s="356"/>
      <c r="C14" s="357"/>
      <c r="D14" s="357"/>
      <c r="E14" s="357"/>
      <c r="F14" s="357"/>
      <c r="G14" s="358"/>
      <c r="H14" s="358"/>
    </row>
    <row r="15" spans="1:13" s="4" customFormat="1" ht="40.5" customHeight="1" x14ac:dyDescent="0.2">
      <c r="A15" s="127"/>
      <c r="B15" s="112"/>
      <c r="C15" s="112"/>
      <c r="D15" s="112"/>
      <c r="E15" s="112"/>
      <c r="F15" s="112"/>
      <c r="G15" s="112"/>
      <c r="H15" s="112"/>
      <c r="I15" s="112"/>
    </row>
    <row r="16" spans="1:13" s="4" customFormat="1" ht="19.5" customHeight="1" x14ac:dyDescent="0.25">
      <c r="A16" s="5"/>
      <c r="B16" s="137"/>
      <c r="C16" s="128"/>
      <c r="D16" s="128"/>
      <c r="E16" s="138"/>
    </row>
    <row r="17" spans="1:18" s="4" customFormat="1" ht="19.5" customHeight="1" x14ac:dyDescent="0.25">
      <c r="A17" s="5"/>
      <c r="B17" s="137"/>
      <c r="C17" s="128"/>
      <c r="D17" s="128"/>
      <c r="E17" s="138"/>
    </row>
    <row r="18" spans="1:18" s="4" customFormat="1" ht="21.75" customHeight="1" x14ac:dyDescent="0.25">
      <c r="A18" s="5"/>
      <c r="B18" s="137"/>
      <c r="C18" s="128"/>
      <c r="D18" s="128"/>
      <c r="E18" s="138"/>
    </row>
    <row r="19" spans="1:18" s="4" customFormat="1" ht="19.5" customHeight="1" x14ac:dyDescent="0.25">
      <c r="A19" s="5"/>
      <c r="B19" s="137"/>
      <c r="C19" s="128"/>
      <c r="D19" s="128"/>
      <c r="E19" s="138"/>
    </row>
    <row r="20" spans="1:18" s="4" customFormat="1" ht="19.5" customHeight="1" x14ac:dyDescent="0.25">
      <c r="A20" s="5"/>
      <c r="B20" s="137"/>
      <c r="C20" s="128"/>
      <c r="D20" s="128"/>
      <c r="E20" s="138"/>
    </row>
    <row r="21" spans="1:18" s="4" customFormat="1" ht="19.5" customHeight="1" x14ac:dyDescent="0.25">
      <c r="A21" s="5"/>
      <c r="B21" s="137"/>
      <c r="C21" s="128"/>
      <c r="D21" s="128"/>
      <c r="E21" s="138"/>
    </row>
    <row r="22" spans="1:18" s="4" customFormat="1" ht="19.5" customHeight="1" x14ac:dyDescent="0.25">
      <c r="A22" s="5"/>
      <c r="B22" s="137"/>
      <c r="C22" s="128"/>
      <c r="D22" s="128"/>
      <c r="E22" s="138"/>
      <c r="P22" s="22"/>
      <c r="Q22" s="67"/>
      <c r="R22" s="67"/>
    </row>
    <row r="23" spans="1:18" s="4" customFormat="1" ht="19.5" customHeight="1" x14ac:dyDescent="0.25">
      <c r="A23" s="5"/>
      <c r="B23" s="137"/>
      <c r="C23" s="128"/>
      <c r="D23" s="128"/>
      <c r="E23" s="138"/>
      <c r="P23" s="22"/>
      <c r="Q23" s="67"/>
      <c r="R23" s="67"/>
    </row>
    <row r="24" spans="1:18" ht="15.75" x14ac:dyDescent="0.25">
      <c r="P24" s="22"/>
      <c r="Q24" s="67"/>
      <c r="R24" s="67"/>
    </row>
    <row r="25" spans="1:18" ht="15.75" x14ac:dyDescent="0.25">
      <c r="P25" s="22"/>
      <c r="Q25" s="67"/>
      <c r="R25" s="67"/>
    </row>
    <row r="26" spans="1:18" ht="15.75" x14ac:dyDescent="0.25">
      <c r="P26" s="22"/>
      <c r="Q26" s="67"/>
      <c r="R26" s="67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4"/>
  <sheetViews>
    <sheetView view="pageBreakPreview" zoomScale="80" zoomScaleNormal="100" zoomScaleSheetLayoutView="80" workbookViewId="0">
      <pane ySplit="4" topLeftCell="A5" activePane="bottomLeft" state="frozen"/>
      <selection activeCell="B134" sqref="B134"/>
      <selection pane="bottomLeft" activeCell="A40" sqref="A40"/>
    </sheetView>
  </sheetViews>
  <sheetFormatPr defaultColWidth="5.7109375" defaultRowHeight="12.75" x14ac:dyDescent="0.2"/>
  <cols>
    <col min="1" max="1" width="112.5703125" style="114" customWidth="1"/>
    <col min="2" max="2" width="10.140625" style="114" bestFit="1" customWidth="1"/>
    <col min="3" max="4" width="18.85546875" style="114" customWidth="1"/>
    <col min="5" max="5" width="18.85546875" style="115" customWidth="1"/>
    <col min="6" max="6" width="16.7109375" style="114" customWidth="1"/>
    <col min="7" max="254" width="9.140625" style="114" customWidth="1"/>
    <col min="255" max="255" width="5.7109375" style="114"/>
    <col min="256" max="256" width="5.7109375" style="114" customWidth="1"/>
    <col min="257" max="257" width="112.5703125" style="114" customWidth="1"/>
    <col min="258" max="258" width="10.140625" style="114" bestFit="1" customWidth="1"/>
    <col min="259" max="259" width="18.85546875" style="114" customWidth="1"/>
    <col min="260" max="260" width="19" style="114" customWidth="1"/>
    <col min="261" max="261" width="19.5703125" style="114" customWidth="1"/>
    <col min="262" max="262" width="16.7109375" style="114" customWidth="1"/>
    <col min="263" max="510" width="9.140625" style="114" customWidth="1"/>
    <col min="511" max="511" width="5.7109375" style="114"/>
    <col min="512" max="512" width="5.7109375" style="114" customWidth="1"/>
    <col min="513" max="513" width="112.5703125" style="114" customWidth="1"/>
    <col min="514" max="514" width="10.140625" style="114" bestFit="1" customWidth="1"/>
    <col min="515" max="515" width="18.85546875" style="114" customWidth="1"/>
    <col min="516" max="516" width="19" style="114" customWidth="1"/>
    <col min="517" max="517" width="19.5703125" style="114" customWidth="1"/>
    <col min="518" max="518" width="16.7109375" style="114" customWidth="1"/>
    <col min="519" max="766" width="9.140625" style="114" customWidth="1"/>
    <col min="767" max="767" width="5.7109375" style="114"/>
    <col min="768" max="768" width="5.7109375" style="114" customWidth="1"/>
    <col min="769" max="769" width="112.5703125" style="114" customWidth="1"/>
    <col min="770" max="770" width="10.140625" style="114" bestFit="1" customWidth="1"/>
    <col min="771" max="771" width="18.85546875" style="114" customWidth="1"/>
    <col min="772" max="772" width="19" style="114" customWidth="1"/>
    <col min="773" max="773" width="19.5703125" style="114" customWidth="1"/>
    <col min="774" max="774" width="16.7109375" style="114" customWidth="1"/>
    <col min="775" max="1022" width="9.140625" style="114" customWidth="1"/>
    <col min="1023" max="1023" width="5.7109375" style="114"/>
    <col min="1024" max="1024" width="5.7109375" style="114" customWidth="1"/>
    <col min="1025" max="1025" width="112.5703125" style="114" customWidth="1"/>
    <col min="1026" max="1026" width="10.140625" style="114" bestFit="1" customWidth="1"/>
    <col min="1027" max="1027" width="18.85546875" style="114" customWidth="1"/>
    <col min="1028" max="1028" width="19" style="114" customWidth="1"/>
    <col min="1029" max="1029" width="19.5703125" style="114" customWidth="1"/>
    <col min="1030" max="1030" width="16.7109375" style="114" customWidth="1"/>
    <col min="1031" max="1278" width="9.140625" style="114" customWidth="1"/>
    <col min="1279" max="1279" width="5.7109375" style="114"/>
    <col min="1280" max="1280" width="5.7109375" style="114" customWidth="1"/>
    <col min="1281" max="1281" width="112.5703125" style="114" customWidth="1"/>
    <col min="1282" max="1282" width="10.140625" style="114" bestFit="1" customWidth="1"/>
    <col min="1283" max="1283" width="18.85546875" style="114" customWidth="1"/>
    <col min="1284" max="1284" width="19" style="114" customWidth="1"/>
    <col min="1285" max="1285" width="19.5703125" style="114" customWidth="1"/>
    <col min="1286" max="1286" width="16.7109375" style="114" customWidth="1"/>
    <col min="1287" max="1534" width="9.140625" style="114" customWidth="1"/>
    <col min="1535" max="1535" width="5.7109375" style="114"/>
    <col min="1536" max="1536" width="5.7109375" style="114" customWidth="1"/>
    <col min="1537" max="1537" width="112.5703125" style="114" customWidth="1"/>
    <col min="1538" max="1538" width="10.140625" style="114" bestFit="1" customWidth="1"/>
    <col min="1539" max="1539" width="18.85546875" style="114" customWidth="1"/>
    <col min="1540" max="1540" width="19" style="114" customWidth="1"/>
    <col min="1541" max="1541" width="19.5703125" style="114" customWidth="1"/>
    <col min="1542" max="1542" width="16.7109375" style="114" customWidth="1"/>
    <col min="1543" max="1790" width="9.140625" style="114" customWidth="1"/>
    <col min="1791" max="1791" width="5.7109375" style="114"/>
    <col min="1792" max="1792" width="5.7109375" style="114" customWidth="1"/>
    <col min="1793" max="1793" width="112.5703125" style="114" customWidth="1"/>
    <col min="1794" max="1794" width="10.140625" style="114" bestFit="1" customWidth="1"/>
    <col min="1795" max="1795" width="18.85546875" style="114" customWidth="1"/>
    <col min="1796" max="1796" width="19" style="114" customWidth="1"/>
    <col min="1797" max="1797" width="19.5703125" style="114" customWidth="1"/>
    <col min="1798" max="1798" width="16.7109375" style="114" customWidth="1"/>
    <col min="1799" max="2046" width="9.140625" style="114" customWidth="1"/>
    <col min="2047" max="2047" width="5.7109375" style="114"/>
    <col min="2048" max="2048" width="5.7109375" style="114" customWidth="1"/>
    <col min="2049" max="2049" width="112.5703125" style="114" customWidth="1"/>
    <col min="2050" max="2050" width="10.140625" style="114" bestFit="1" customWidth="1"/>
    <col min="2051" max="2051" width="18.85546875" style="114" customWidth="1"/>
    <col min="2052" max="2052" width="19" style="114" customWidth="1"/>
    <col min="2053" max="2053" width="19.5703125" style="114" customWidth="1"/>
    <col min="2054" max="2054" width="16.7109375" style="114" customWidth="1"/>
    <col min="2055" max="2302" width="9.140625" style="114" customWidth="1"/>
    <col min="2303" max="2303" width="5.7109375" style="114"/>
    <col min="2304" max="2304" width="5.7109375" style="114" customWidth="1"/>
    <col min="2305" max="2305" width="112.5703125" style="114" customWidth="1"/>
    <col min="2306" max="2306" width="10.140625" style="114" bestFit="1" customWidth="1"/>
    <col min="2307" max="2307" width="18.85546875" style="114" customWidth="1"/>
    <col min="2308" max="2308" width="19" style="114" customWidth="1"/>
    <col min="2309" max="2309" width="19.5703125" style="114" customWidth="1"/>
    <col min="2310" max="2310" width="16.7109375" style="114" customWidth="1"/>
    <col min="2311" max="2558" width="9.140625" style="114" customWidth="1"/>
    <col min="2559" max="2559" width="5.7109375" style="114"/>
    <col min="2560" max="2560" width="5.7109375" style="114" customWidth="1"/>
    <col min="2561" max="2561" width="112.5703125" style="114" customWidth="1"/>
    <col min="2562" max="2562" width="10.140625" style="114" bestFit="1" customWidth="1"/>
    <col min="2563" max="2563" width="18.85546875" style="114" customWidth="1"/>
    <col min="2564" max="2564" width="19" style="114" customWidth="1"/>
    <col min="2565" max="2565" width="19.5703125" style="114" customWidth="1"/>
    <col min="2566" max="2566" width="16.7109375" style="114" customWidth="1"/>
    <col min="2567" max="2814" width="9.140625" style="114" customWidth="1"/>
    <col min="2815" max="2815" width="5.7109375" style="114"/>
    <col min="2816" max="2816" width="5.7109375" style="114" customWidth="1"/>
    <col min="2817" max="2817" width="112.5703125" style="114" customWidth="1"/>
    <col min="2818" max="2818" width="10.140625" style="114" bestFit="1" customWidth="1"/>
    <col min="2819" max="2819" width="18.85546875" style="114" customWidth="1"/>
    <col min="2820" max="2820" width="19" style="114" customWidth="1"/>
    <col min="2821" max="2821" width="19.5703125" style="114" customWidth="1"/>
    <col min="2822" max="2822" width="16.7109375" style="114" customWidth="1"/>
    <col min="2823" max="3070" width="9.140625" style="114" customWidth="1"/>
    <col min="3071" max="3071" width="5.7109375" style="114"/>
    <col min="3072" max="3072" width="5.7109375" style="114" customWidth="1"/>
    <col min="3073" max="3073" width="112.5703125" style="114" customWidth="1"/>
    <col min="3074" max="3074" width="10.140625" style="114" bestFit="1" customWidth="1"/>
    <col min="3075" max="3075" width="18.85546875" style="114" customWidth="1"/>
    <col min="3076" max="3076" width="19" style="114" customWidth="1"/>
    <col min="3077" max="3077" width="19.5703125" style="114" customWidth="1"/>
    <col min="3078" max="3078" width="16.7109375" style="114" customWidth="1"/>
    <col min="3079" max="3326" width="9.140625" style="114" customWidth="1"/>
    <col min="3327" max="3327" width="5.7109375" style="114"/>
    <col min="3328" max="3328" width="5.7109375" style="114" customWidth="1"/>
    <col min="3329" max="3329" width="112.5703125" style="114" customWidth="1"/>
    <col min="3330" max="3330" width="10.140625" style="114" bestFit="1" customWidth="1"/>
    <col min="3331" max="3331" width="18.85546875" style="114" customWidth="1"/>
    <col min="3332" max="3332" width="19" style="114" customWidth="1"/>
    <col min="3333" max="3333" width="19.5703125" style="114" customWidth="1"/>
    <col min="3334" max="3334" width="16.7109375" style="114" customWidth="1"/>
    <col min="3335" max="3582" width="9.140625" style="114" customWidth="1"/>
    <col min="3583" max="3583" width="5.7109375" style="114"/>
    <col min="3584" max="3584" width="5.7109375" style="114" customWidth="1"/>
    <col min="3585" max="3585" width="112.5703125" style="114" customWidth="1"/>
    <col min="3586" max="3586" width="10.140625" style="114" bestFit="1" customWidth="1"/>
    <col min="3587" max="3587" width="18.85546875" style="114" customWidth="1"/>
    <col min="3588" max="3588" width="19" style="114" customWidth="1"/>
    <col min="3589" max="3589" width="19.5703125" style="114" customWidth="1"/>
    <col min="3590" max="3590" width="16.7109375" style="114" customWidth="1"/>
    <col min="3591" max="3838" width="9.140625" style="114" customWidth="1"/>
    <col min="3839" max="3839" width="5.7109375" style="114"/>
    <col min="3840" max="3840" width="5.7109375" style="114" customWidth="1"/>
    <col min="3841" max="3841" width="112.5703125" style="114" customWidth="1"/>
    <col min="3842" max="3842" width="10.140625" style="114" bestFit="1" customWidth="1"/>
    <col min="3843" max="3843" width="18.85546875" style="114" customWidth="1"/>
    <col min="3844" max="3844" width="19" style="114" customWidth="1"/>
    <col min="3845" max="3845" width="19.5703125" style="114" customWidth="1"/>
    <col min="3846" max="3846" width="16.7109375" style="114" customWidth="1"/>
    <col min="3847" max="4094" width="9.140625" style="114" customWidth="1"/>
    <col min="4095" max="4095" width="5.7109375" style="114"/>
    <col min="4096" max="4096" width="5.7109375" style="114" customWidth="1"/>
    <col min="4097" max="4097" width="112.5703125" style="114" customWidth="1"/>
    <col min="4098" max="4098" width="10.140625" style="114" bestFit="1" customWidth="1"/>
    <col min="4099" max="4099" width="18.85546875" style="114" customWidth="1"/>
    <col min="4100" max="4100" width="19" style="114" customWidth="1"/>
    <col min="4101" max="4101" width="19.5703125" style="114" customWidth="1"/>
    <col min="4102" max="4102" width="16.7109375" style="114" customWidth="1"/>
    <col min="4103" max="4350" width="9.140625" style="114" customWidth="1"/>
    <col min="4351" max="4351" width="5.7109375" style="114"/>
    <col min="4352" max="4352" width="5.7109375" style="114" customWidth="1"/>
    <col min="4353" max="4353" width="112.5703125" style="114" customWidth="1"/>
    <col min="4354" max="4354" width="10.140625" style="114" bestFit="1" customWidth="1"/>
    <col min="4355" max="4355" width="18.85546875" style="114" customWidth="1"/>
    <col min="4356" max="4356" width="19" style="114" customWidth="1"/>
    <col min="4357" max="4357" width="19.5703125" style="114" customWidth="1"/>
    <col min="4358" max="4358" width="16.7109375" style="114" customWidth="1"/>
    <col min="4359" max="4606" width="9.140625" style="114" customWidth="1"/>
    <col min="4607" max="4607" width="5.7109375" style="114"/>
    <col min="4608" max="4608" width="5.7109375" style="114" customWidth="1"/>
    <col min="4609" max="4609" width="112.5703125" style="114" customWidth="1"/>
    <col min="4610" max="4610" width="10.140625" style="114" bestFit="1" customWidth="1"/>
    <col min="4611" max="4611" width="18.85546875" style="114" customWidth="1"/>
    <col min="4612" max="4612" width="19" style="114" customWidth="1"/>
    <col min="4613" max="4613" width="19.5703125" style="114" customWidth="1"/>
    <col min="4614" max="4614" width="16.7109375" style="114" customWidth="1"/>
    <col min="4615" max="4862" width="9.140625" style="114" customWidth="1"/>
    <col min="4863" max="4863" width="5.7109375" style="114"/>
    <col min="4864" max="4864" width="5.7109375" style="114" customWidth="1"/>
    <col min="4865" max="4865" width="112.5703125" style="114" customWidth="1"/>
    <col min="4866" max="4866" width="10.140625" style="114" bestFit="1" customWidth="1"/>
    <col min="4867" max="4867" width="18.85546875" style="114" customWidth="1"/>
    <col min="4868" max="4868" width="19" style="114" customWidth="1"/>
    <col min="4869" max="4869" width="19.5703125" style="114" customWidth="1"/>
    <col min="4870" max="4870" width="16.7109375" style="114" customWidth="1"/>
    <col min="4871" max="5118" width="9.140625" style="114" customWidth="1"/>
    <col min="5119" max="5119" width="5.7109375" style="114"/>
    <col min="5120" max="5120" width="5.7109375" style="114" customWidth="1"/>
    <col min="5121" max="5121" width="112.5703125" style="114" customWidth="1"/>
    <col min="5122" max="5122" width="10.140625" style="114" bestFit="1" customWidth="1"/>
    <col min="5123" max="5123" width="18.85546875" style="114" customWidth="1"/>
    <col min="5124" max="5124" width="19" style="114" customWidth="1"/>
    <col min="5125" max="5125" width="19.5703125" style="114" customWidth="1"/>
    <col min="5126" max="5126" width="16.7109375" style="114" customWidth="1"/>
    <col min="5127" max="5374" width="9.140625" style="114" customWidth="1"/>
    <col min="5375" max="5375" width="5.7109375" style="114"/>
    <col min="5376" max="5376" width="5.7109375" style="114" customWidth="1"/>
    <col min="5377" max="5377" width="112.5703125" style="114" customWidth="1"/>
    <col min="5378" max="5378" width="10.140625" style="114" bestFit="1" customWidth="1"/>
    <col min="5379" max="5379" width="18.85546875" style="114" customWidth="1"/>
    <col min="5380" max="5380" width="19" style="114" customWidth="1"/>
    <col min="5381" max="5381" width="19.5703125" style="114" customWidth="1"/>
    <col min="5382" max="5382" width="16.7109375" style="114" customWidth="1"/>
    <col min="5383" max="5630" width="9.140625" style="114" customWidth="1"/>
    <col min="5631" max="5631" width="5.7109375" style="114"/>
    <col min="5632" max="5632" width="5.7109375" style="114" customWidth="1"/>
    <col min="5633" max="5633" width="112.5703125" style="114" customWidth="1"/>
    <col min="5634" max="5634" width="10.140625" style="114" bestFit="1" customWidth="1"/>
    <col min="5635" max="5635" width="18.85546875" style="114" customWidth="1"/>
    <col min="5636" max="5636" width="19" style="114" customWidth="1"/>
    <col min="5637" max="5637" width="19.5703125" style="114" customWidth="1"/>
    <col min="5638" max="5638" width="16.7109375" style="114" customWidth="1"/>
    <col min="5639" max="5886" width="9.140625" style="114" customWidth="1"/>
    <col min="5887" max="5887" width="5.7109375" style="114"/>
    <col min="5888" max="5888" width="5.7109375" style="114" customWidth="1"/>
    <col min="5889" max="5889" width="112.5703125" style="114" customWidth="1"/>
    <col min="5890" max="5890" width="10.140625" style="114" bestFit="1" customWidth="1"/>
    <col min="5891" max="5891" width="18.85546875" style="114" customWidth="1"/>
    <col min="5892" max="5892" width="19" style="114" customWidth="1"/>
    <col min="5893" max="5893" width="19.5703125" style="114" customWidth="1"/>
    <col min="5894" max="5894" width="16.7109375" style="114" customWidth="1"/>
    <col min="5895" max="6142" width="9.140625" style="114" customWidth="1"/>
    <col min="6143" max="6143" width="5.7109375" style="114"/>
    <col min="6144" max="6144" width="5.7109375" style="114" customWidth="1"/>
    <col min="6145" max="6145" width="112.5703125" style="114" customWidth="1"/>
    <col min="6146" max="6146" width="10.140625" style="114" bestFit="1" customWidth="1"/>
    <col min="6147" max="6147" width="18.85546875" style="114" customWidth="1"/>
    <col min="6148" max="6148" width="19" style="114" customWidth="1"/>
    <col min="6149" max="6149" width="19.5703125" style="114" customWidth="1"/>
    <col min="6150" max="6150" width="16.7109375" style="114" customWidth="1"/>
    <col min="6151" max="6398" width="9.140625" style="114" customWidth="1"/>
    <col min="6399" max="6399" width="5.7109375" style="114"/>
    <col min="6400" max="6400" width="5.7109375" style="114" customWidth="1"/>
    <col min="6401" max="6401" width="112.5703125" style="114" customWidth="1"/>
    <col min="6402" max="6402" width="10.140625" style="114" bestFit="1" customWidth="1"/>
    <col min="6403" max="6403" width="18.85546875" style="114" customWidth="1"/>
    <col min="6404" max="6404" width="19" style="114" customWidth="1"/>
    <col min="6405" max="6405" width="19.5703125" style="114" customWidth="1"/>
    <col min="6406" max="6406" width="16.7109375" style="114" customWidth="1"/>
    <col min="6407" max="6654" width="9.140625" style="114" customWidth="1"/>
    <col min="6655" max="6655" width="5.7109375" style="114"/>
    <col min="6656" max="6656" width="5.7109375" style="114" customWidth="1"/>
    <col min="6657" max="6657" width="112.5703125" style="114" customWidth="1"/>
    <col min="6658" max="6658" width="10.140625" style="114" bestFit="1" customWidth="1"/>
    <col min="6659" max="6659" width="18.85546875" style="114" customWidth="1"/>
    <col min="6660" max="6660" width="19" style="114" customWidth="1"/>
    <col min="6661" max="6661" width="19.5703125" style="114" customWidth="1"/>
    <col min="6662" max="6662" width="16.7109375" style="114" customWidth="1"/>
    <col min="6663" max="6910" width="9.140625" style="114" customWidth="1"/>
    <col min="6911" max="6911" width="5.7109375" style="114"/>
    <col min="6912" max="6912" width="5.7109375" style="114" customWidth="1"/>
    <col min="6913" max="6913" width="112.5703125" style="114" customWidth="1"/>
    <col min="6914" max="6914" width="10.140625" style="114" bestFit="1" customWidth="1"/>
    <col min="6915" max="6915" width="18.85546875" style="114" customWidth="1"/>
    <col min="6916" max="6916" width="19" style="114" customWidth="1"/>
    <col min="6917" max="6917" width="19.5703125" style="114" customWidth="1"/>
    <col min="6918" max="6918" width="16.7109375" style="114" customWidth="1"/>
    <col min="6919" max="7166" width="9.140625" style="114" customWidth="1"/>
    <col min="7167" max="7167" width="5.7109375" style="114"/>
    <col min="7168" max="7168" width="5.7109375" style="114" customWidth="1"/>
    <col min="7169" max="7169" width="112.5703125" style="114" customWidth="1"/>
    <col min="7170" max="7170" width="10.140625" style="114" bestFit="1" customWidth="1"/>
    <col min="7171" max="7171" width="18.85546875" style="114" customWidth="1"/>
    <col min="7172" max="7172" width="19" style="114" customWidth="1"/>
    <col min="7173" max="7173" width="19.5703125" style="114" customWidth="1"/>
    <col min="7174" max="7174" width="16.7109375" style="114" customWidth="1"/>
    <col min="7175" max="7422" width="9.140625" style="114" customWidth="1"/>
    <col min="7423" max="7423" width="5.7109375" style="114"/>
    <col min="7424" max="7424" width="5.7109375" style="114" customWidth="1"/>
    <col min="7425" max="7425" width="112.5703125" style="114" customWidth="1"/>
    <col min="7426" max="7426" width="10.140625" style="114" bestFit="1" customWidth="1"/>
    <col min="7427" max="7427" width="18.85546875" style="114" customWidth="1"/>
    <col min="7428" max="7428" width="19" style="114" customWidth="1"/>
    <col min="7429" max="7429" width="19.5703125" style="114" customWidth="1"/>
    <col min="7430" max="7430" width="16.7109375" style="114" customWidth="1"/>
    <col min="7431" max="7678" width="9.140625" style="114" customWidth="1"/>
    <col min="7679" max="7679" width="5.7109375" style="114"/>
    <col min="7680" max="7680" width="5.7109375" style="114" customWidth="1"/>
    <col min="7681" max="7681" width="112.5703125" style="114" customWidth="1"/>
    <col min="7682" max="7682" width="10.140625" style="114" bestFit="1" customWidth="1"/>
    <col min="7683" max="7683" width="18.85546875" style="114" customWidth="1"/>
    <col min="7684" max="7684" width="19" style="114" customWidth="1"/>
    <col min="7685" max="7685" width="19.5703125" style="114" customWidth="1"/>
    <col min="7686" max="7686" width="16.7109375" style="114" customWidth="1"/>
    <col min="7687" max="7934" width="9.140625" style="114" customWidth="1"/>
    <col min="7935" max="7935" width="5.7109375" style="114"/>
    <col min="7936" max="7936" width="5.7109375" style="114" customWidth="1"/>
    <col min="7937" max="7937" width="112.5703125" style="114" customWidth="1"/>
    <col min="7938" max="7938" width="10.140625" style="114" bestFit="1" customWidth="1"/>
    <col min="7939" max="7939" width="18.85546875" style="114" customWidth="1"/>
    <col min="7940" max="7940" width="19" style="114" customWidth="1"/>
    <col min="7941" max="7941" width="19.5703125" style="114" customWidth="1"/>
    <col min="7942" max="7942" width="16.7109375" style="114" customWidth="1"/>
    <col min="7943" max="8190" width="9.140625" style="114" customWidth="1"/>
    <col min="8191" max="8191" width="5.7109375" style="114"/>
    <col min="8192" max="8192" width="5.7109375" style="114" customWidth="1"/>
    <col min="8193" max="8193" width="112.5703125" style="114" customWidth="1"/>
    <col min="8194" max="8194" width="10.140625" style="114" bestFit="1" customWidth="1"/>
    <col min="8195" max="8195" width="18.85546875" style="114" customWidth="1"/>
    <col min="8196" max="8196" width="19" style="114" customWidth="1"/>
    <col min="8197" max="8197" width="19.5703125" style="114" customWidth="1"/>
    <col min="8198" max="8198" width="16.7109375" style="114" customWidth="1"/>
    <col min="8199" max="8446" width="9.140625" style="114" customWidth="1"/>
    <col min="8447" max="8447" width="5.7109375" style="114"/>
    <col min="8448" max="8448" width="5.7109375" style="114" customWidth="1"/>
    <col min="8449" max="8449" width="112.5703125" style="114" customWidth="1"/>
    <col min="8450" max="8450" width="10.140625" style="114" bestFit="1" customWidth="1"/>
    <col min="8451" max="8451" width="18.85546875" style="114" customWidth="1"/>
    <col min="8452" max="8452" width="19" style="114" customWidth="1"/>
    <col min="8453" max="8453" width="19.5703125" style="114" customWidth="1"/>
    <col min="8454" max="8454" width="16.7109375" style="114" customWidth="1"/>
    <col min="8455" max="8702" width="9.140625" style="114" customWidth="1"/>
    <col min="8703" max="8703" width="5.7109375" style="114"/>
    <col min="8704" max="8704" width="5.7109375" style="114" customWidth="1"/>
    <col min="8705" max="8705" width="112.5703125" style="114" customWidth="1"/>
    <col min="8706" max="8706" width="10.140625" style="114" bestFit="1" customWidth="1"/>
    <col min="8707" max="8707" width="18.85546875" style="114" customWidth="1"/>
    <col min="8708" max="8708" width="19" style="114" customWidth="1"/>
    <col min="8709" max="8709" width="19.5703125" style="114" customWidth="1"/>
    <col min="8710" max="8710" width="16.7109375" style="114" customWidth="1"/>
    <col min="8711" max="8958" width="9.140625" style="114" customWidth="1"/>
    <col min="8959" max="8959" width="5.7109375" style="114"/>
    <col min="8960" max="8960" width="5.7109375" style="114" customWidth="1"/>
    <col min="8961" max="8961" width="112.5703125" style="114" customWidth="1"/>
    <col min="8962" max="8962" width="10.140625" style="114" bestFit="1" customWidth="1"/>
    <col min="8963" max="8963" width="18.85546875" style="114" customWidth="1"/>
    <col min="8964" max="8964" width="19" style="114" customWidth="1"/>
    <col min="8965" max="8965" width="19.5703125" style="114" customWidth="1"/>
    <col min="8966" max="8966" width="16.7109375" style="114" customWidth="1"/>
    <col min="8967" max="9214" width="9.140625" style="114" customWidth="1"/>
    <col min="9215" max="9215" width="5.7109375" style="114"/>
    <col min="9216" max="9216" width="5.7109375" style="114" customWidth="1"/>
    <col min="9217" max="9217" width="112.5703125" style="114" customWidth="1"/>
    <col min="9218" max="9218" width="10.140625" style="114" bestFit="1" customWidth="1"/>
    <col min="9219" max="9219" width="18.85546875" style="114" customWidth="1"/>
    <col min="9220" max="9220" width="19" style="114" customWidth="1"/>
    <col min="9221" max="9221" width="19.5703125" style="114" customWidth="1"/>
    <col min="9222" max="9222" width="16.7109375" style="114" customWidth="1"/>
    <col min="9223" max="9470" width="9.140625" style="114" customWidth="1"/>
    <col min="9471" max="9471" width="5.7109375" style="114"/>
    <col min="9472" max="9472" width="5.7109375" style="114" customWidth="1"/>
    <col min="9473" max="9473" width="112.5703125" style="114" customWidth="1"/>
    <col min="9474" max="9474" width="10.140625" style="114" bestFit="1" customWidth="1"/>
    <col min="9475" max="9475" width="18.85546875" style="114" customWidth="1"/>
    <col min="9476" max="9476" width="19" style="114" customWidth="1"/>
    <col min="9477" max="9477" width="19.5703125" style="114" customWidth="1"/>
    <col min="9478" max="9478" width="16.7109375" style="114" customWidth="1"/>
    <col min="9479" max="9726" width="9.140625" style="114" customWidth="1"/>
    <col min="9727" max="9727" width="5.7109375" style="114"/>
    <col min="9728" max="9728" width="5.7109375" style="114" customWidth="1"/>
    <col min="9729" max="9729" width="112.5703125" style="114" customWidth="1"/>
    <col min="9730" max="9730" width="10.140625" style="114" bestFit="1" customWidth="1"/>
    <col min="9731" max="9731" width="18.85546875" style="114" customWidth="1"/>
    <col min="9732" max="9732" width="19" style="114" customWidth="1"/>
    <col min="9733" max="9733" width="19.5703125" style="114" customWidth="1"/>
    <col min="9734" max="9734" width="16.7109375" style="114" customWidth="1"/>
    <col min="9735" max="9982" width="9.140625" style="114" customWidth="1"/>
    <col min="9983" max="9983" width="5.7109375" style="114"/>
    <col min="9984" max="9984" width="5.7109375" style="114" customWidth="1"/>
    <col min="9985" max="9985" width="112.5703125" style="114" customWidth="1"/>
    <col min="9986" max="9986" width="10.140625" style="114" bestFit="1" customWidth="1"/>
    <col min="9987" max="9987" width="18.85546875" style="114" customWidth="1"/>
    <col min="9988" max="9988" width="19" style="114" customWidth="1"/>
    <col min="9989" max="9989" width="19.5703125" style="114" customWidth="1"/>
    <col min="9990" max="9990" width="16.7109375" style="114" customWidth="1"/>
    <col min="9991" max="10238" width="9.140625" style="114" customWidth="1"/>
    <col min="10239" max="10239" width="5.7109375" style="114"/>
    <col min="10240" max="10240" width="5.7109375" style="114" customWidth="1"/>
    <col min="10241" max="10241" width="112.5703125" style="114" customWidth="1"/>
    <col min="10242" max="10242" width="10.140625" style="114" bestFit="1" customWidth="1"/>
    <col min="10243" max="10243" width="18.85546875" style="114" customWidth="1"/>
    <col min="10244" max="10244" width="19" style="114" customWidth="1"/>
    <col min="10245" max="10245" width="19.5703125" style="114" customWidth="1"/>
    <col min="10246" max="10246" width="16.7109375" style="114" customWidth="1"/>
    <col min="10247" max="10494" width="9.140625" style="114" customWidth="1"/>
    <col min="10495" max="10495" width="5.7109375" style="114"/>
    <col min="10496" max="10496" width="5.7109375" style="114" customWidth="1"/>
    <col min="10497" max="10497" width="112.5703125" style="114" customWidth="1"/>
    <col min="10498" max="10498" width="10.140625" style="114" bestFit="1" customWidth="1"/>
    <col min="10499" max="10499" width="18.85546875" style="114" customWidth="1"/>
    <col min="10500" max="10500" width="19" style="114" customWidth="1"/>
    <col min="10501" max="10501" width="19.5703125" style="114" customWidth="1"/>
    <col min="10502" max="10502" width="16.7109375" style="114" customWidth="1"/>
    <col min="10503" max="10750" width="9.140625" style="114" customWidth="1"/>
    <col min="10751" max="10751" width="5.7109375" style="114"/>
    <col min="10752" max="10752" width="5.7109375" style="114" customWidth="1"/>
    <col min="10753" max="10753" width="112.5703125" style="114" customWidth="1"/>
    <col min="10754" max="10754" width="10.140625" style="114" bestFit="1" customWidth="1"/>
    <col min="10755" max="10755" width="18.85546875" style="114" customWidth="1"/>
    <col min="10756" max="10756" width="19" style="114" customWidth="1"/>
    <col min="10757" max="10757" width="19.5703125" style="114" customWidth="1"/>
    <col min="10758" max="10758" width="16.7109375" style="114" customWidth="1"/>
    <col min="10759" max="11006" width="9.140625" style="114" customWidth="1"/>
    <col min="11007" max="11007" width="5.7109375" style="114"/>
    <col min="11008" max="11008" width="5.7109375" style="114" customWidth="1"/>
    <col min="11009" max="11009" width="112.5703125" style="114" customWidth="1"/>
    <col min="11010" max="11010" width="10.140625" style="114" bestFit="1" customWidth="1"/>
    <col min="11011" max="11011" width="18.85546875" style="114" customWidth="1"/>
    <col min="11012" max="11012" width="19" style="114" customWidth="1"/>
    <col min="11013" max="11013" width="19.5703125" style="114" customWidth="1"/>
    <col min="11014" max="11014" width="16.7109375" style="114" customWidth="1"/>
    <col min="11015" max="11262" width="9.140625" style="114" customWidth="1"/>
    <col min="11263" max="11263" width="5.7109375" style="114"/>
    <col min="11264" max="11264" width="5.7109375" style="114" customWidth="1"/>
    <col min="11265" max="11265" width="112.5703125" style="114" customWidth="1"/>
    <col min="11266" max="11266" width="10.140625" style="114" bestFit="1" customWidth="1"/>
    <col min="11267" max="11267" width="18.85546875" style="114" customWidth="1"/>
    <col min="11268" max="11268" width="19" style="114" customWidth="1"/>
    <col min="11269" max="11269" width="19.5703125" style="114" customWidth="1"/>
    <col min="11270" max="11270" width="16.7109375" style="114" customWidth="1"/>
    <col min="11271" max="11518" width="9.140625" style="114" customWidth="1"/>
    <col min="11519" max="11519" width="5.7109375" style="114"/>
    <col min="11520" max="11520" width="5.7109375" style="114" customWidth="1"/>
    <col min="11521" max="11521" width="112.5703125" style="114" customWidth="1"/>
    <col min="11522" max="11522" width="10.140625" style="114" bestFit="1" customWidth="1"/>
    <col min="11523" max="11523" width="18.85546875" style="114" customWidth="1"/>
    <col min="11524" max="11524" width="19" style="114" customWidth="1"/>
    <col min="11525" max="11525" width="19.5703125" style="114" customWidth="1"/>
    <col min="11526" max="11526" width="16.7109375" style="114" customWidth="1"/>
    <col min="11527" max="11774" width="9.140625" style="114" customWidth="1"/>
    <col min="11775" max="11775" width="5.7109375" style="114"/>
    <col min="11776" max="11776" width="5.7109375" style="114" customWidth="1"/>
    <col min="11777" max="11777" width="112.5703125" style="114" customWidth="1"/>
    <col min="11778" max="11778" width="10.140625" style="114" bestFit="1" customWidth="1"/>
    <col min="11779" max="11779" width="18.85546875" style="114" customWidth="1"/>
    <col min="11780" max="11780" width="19" style="114" customWidth="1"/>
    <col min="11781" max="11781" width="19.5703125" style="114" customWidth="1"/>
    <col min="11782" max="11782" width="16.7109375" style="114" customWidth="1"/>
    <col min="11783" max="12030" width="9.140625" style="114" customWidth="1"/>
    <col min="12031" max="12031" width="5.7109375" style="114"/>
    <col min="12032" max="12032" width="5.7109375" style="114" customWidth="1"/>
    <col min="12033" max="12033" width="112.5703125" style="114" customWidth="1"/>
    <col min="12034" max="12034" width="10.140625" style="114" bestFit="1" customWidth="1"/>
    <col min="12035" max="12035" width="18.85546875" style="114" customWidth="1"/>
    <col min="12036" max="12036" width="19" style="114" customWidth="1"/>
    <col min="12037" max="12037" width="19.5703125" style="114" customWidth="1"/>
    <col min="12038" max="12038" width="16.7109375" style="114" customWidth="1"/>
    <col min="12039" max="12286" width="9.140625" style="114" customWidth="1"/>
    <col min="12287" max="12287" width="5.7109375" style="114"/>
    <col min="12288" max="12288" width="5.7109375" style="114" customWidth="1"/>
    <col min="12289" max="12289" width="112.5703125" style="114" customWidth="1"/>
    <col min="12290" max="12290" width="10.140625" style="114" bestFit="1" customWidth="1"/>
    <col min="12291" max="12291" width="18.85546875" style="114" customWidth="1"/>
    <col min="12292" max="12292" width="19" style="114" customWidth="1"/>
    <col min="12293" max="12293" width="19.5703125" style="114" customWidth="1"/>
    <col min="12294" max="12294" width="16.7109375" style="114" customWidth="1"/>
    <col min="12295" max="12542" width="9.140625" style="114" customWidth="1"/>
    <col min="12543" max="12543" width="5.7109375" style="114"/>
    <col min="12544" max="12544" width="5.7109375" style="114" customWidth="1"/>
    <col min="12545" max="12545" width="112.5703125" style="114" customWidth="1"/>
    <col min="12546" max="12546" width="10.140625" style="114" bestFit="1" customWidth="1"/>
    <col min="12547" max="12547" width="18.85546875" style="114" customWidth="1"/>
    <col min="12548" max="12548" width="19" style="114" customWidth="1"/>
    <col min="12549" max="12549" width="19.5703125" style="114" customWidth="1"/>
    <col min="12550" max="12550" width="16.7109375" style="114" customWidth="1"/>
    <col min="12551" max="12798" width="9.140625" style="114" customWidth="1"/>
    <col min="12799" max="12799" width="5.7109375" style="114"/>
    <col min="12800" max="12800" width="5.7109375" style="114" customWidth="1"/>
    <col min="12801" max="12801" width="112.5703125" style="114" customWidth="1"/>
    <col min="12802" max="12802" width="10.140625" style="114" bestFit="1" customWidth="1"/>
    <col min="12803" max="12803" width="18.85546875" style="114" customWidth="1"/>
    <col min="12804" max="12804" width="19" style="114" customWidth="1"/>
    <col min="12805" max="12805" width="19.5703125" style="114" customWidth="1"/>
    <col min="12806" max="12806" width="16.7109375" style="114" customWidth="1"/>
    <col min="12807" max="13054" width="9.140625" style="114" customWidth="1"/>
    <col min="13055" max="13055" width="5.7109375" style="114"/>
    <col min="13056" max="13056" width="5.7109375" style="114" customWidth="1"/>
    <col min="13057" max="13057" width="112.5703125" style="114" customWidth="1"/>
    <col min="13058" max="13058" width="10.140625" style="114" bestFit="1" customWidth="1"/>
    <col min="13059" max="13059" width="18.85546875" style="114" customWidth="1"/>
    <col min="13060" max="13060" width="19" style="114" customWidth="1"/>
    <col min="13061" max="13061" width="19.5703125" style="114" customWidth="1"/>
    <col min="13062" max="13062" width="16.7109375" style="114" customWidth="1"/>
    <col min="13063" max="13310" width="9.140625" style="114" customWidth="1"/>
    <col min="13311" max="13311" width="5.7109375" style="114"/>
    <col min="13312" max="13312" width="5.7109375" style="114" customWidth="1"/>
    <col min="13313" max="13313" width="112.5703125" style="114" customWidth="1"/>
    <col min="13314" max="13314" width="10.140625" style="114" bestFit="1" customWidth="1"/>
    <col min="13315" max="13315" width="18.85546875" style="114" customWidth="1"/>
    <col min="13316" max="13316" width="19" style="114" customWidth="1"/>
    <col min="13317" max="13317" width="19.5703125" style="114" customWidth="1"/>
    <col min="13318" max="13318" width="16.7109375" style="114" customWidth="1"/>
    <col min="13319" max="13566" width="9.140625" style="114" customWidth="1"/>
    <col min="13567" max="13567" width="5.7109375" style="114"/>
    <col min="13568" max="13568" width="5.7109375" style="114" customWidth="1"/>
    <col min="13569" max="13569" width="112.5703125" style="114" customWidth="1"/>
    <col min="13570" max="13570" width="10.140625" style="114" bestFit="1" customWidth="1"/>
    <col min="13571" max="13571" width="18.85546875" style="114" customWidth="1"/>
    <col min="13572" max="13572" width="19" style="114" customWidth="1"/>
    <col min="13573" max="13573" width="19.5703125" style="114" customWidth="1"/>
    <col min="13574" max="13574" width="16.7109375" style="114" customWidth="1"/>
    <col min="13575" max="13822" width="9.140625" style="114" customWidth="1"/>
    <col min="13823" max="13823" width="5.7109375" style="114"/>
    <col min="13824" max="13824" width="5.7109375" style="114" customWidth="1"/>
    <col min="13825" max="13825" width="112.5703125" style="114" customWidth="1"/>
    <col min="13826" max="13826" width="10.140625" style="114" bestFit="1" customWidth="1"/>
    <col min="13827" max="13827" width="18.85546875" style="114" customWidth="1"/>
    <col min="13828" max="13828" width="19" style="114" customWidth="1"/>
    <col min="13829" max="13829" width="19.5703125" style="114" customWidth="1"/>
    <col min="13830" max="13830" width="16.7109375" style="114" customWidth="1"/>
    <col min="13831" max="14078" width="9.140625" style="114" customWidth="1"/>
    <col min="14079" max="14079" width="5.7109375" style="114"/>
    <col min="14080" max="14080" width="5.7109375" style="114" customWidth="1"/>
    <col min="14081" max="14081" width="112.5703125" style="114" customWidth="1"/>
    <col min="14082" max="14082" width="10.140625" style="114" bestFit="1" customWidth="1"/>
    <col min="14083" max="14083" width="18.85546875" style="114" customWidth="1"/>
    <col min="14084" max="14084" width="19" style="114" customWidth="1"/>
    <col min="14085" max="14085" width="19.5703125" style="114" customWidth="1"/>
    <col min="14086" max="14086" width="16.7109375" style="114" customWidth="1"/>
    <col min="14087" max="14334" width="9.140625" style="114" customWidth="1"/>
    <col min="14335" max="14335" width="5.7109375" style="114"/>
    <col min="14336" max="14336" width="5.7109375" style="114" customWidth="1"/>
    <col min="14337" max="14337" width="112.5703125" style="114" customWidth="1"/>
    <col min="14338" max="14338" width="10.140625" style="114" bestFit="1" customWidth="1"/>
    <col min="14339" max="14339" width="18.85546875" style="114" customWidth="1"/>
    <col min="14340" max="14340" width="19" style="114" customWidth="1"/>
    <col min="14341" max="14341" width="19.5703125" style="114" customWidth="1"/>
    <col min="14342" max="14342" width="16.7109375" style="114" customWidth="1"/>
    <col min="14343" max="14590" width="9.140625" style="114" customWidth="1"/>
    <col min="14591" max="14591" width="5.7109375" style="114"/>
    <col min="14592" max="14592" width="5.7109375" style="114" customWidth="1"/>
    <col min="14593" max="14593" width="112.5703125" style="114" customWidth="1"/>
    <col min="14594" max="14594" width="10.140625" style="114" bestFit="1" customWidth="1"/>
    <col min="14595" max="14595" width="18.85546875" style="114" customWidth="1"/>
    <col min="14596" max="14596" width="19" style="114" customWidth="1"/>
    <col min="14597" max="14597" width="19.5703125" style="114" customWidth="1"/>
    <col min="14598" max="14598" width="16.7109375" style="114" customWidth="1"/>
    <col min="14599" max="14846" width="9.140625" style="114" customWidth="1"/>
    <col min="14847" max="14847" width="5.7109375" style="114"/>
    <col min="14848" max="14848" width="5.7109375" style="114" customWidth="1"/>
    <col min="14849" max="14849" width="112.5703125" style="114" customWidth="1"/>
    <col min="14850" max="14850" width="10.140625" style="114" bestFit="1" customWidth="1"/>
    <col min="14851" max="14851" width="18.85546875" style="114" customWidth="1"/>
    <col min="14852" max="14852" width="19" style="114" customWidth="1"/>
    <col min="14853" max="14853" width="19.5703125" style="114" customWidth="1"/>
    <col min="14854" max="14854" width="16.7109375" style="114" customWidth="1"/>
    <col min="14855" max="15102" width="9.140625" style="114" customWidth="1"/>
    <col min="15103" max="15103" width="5.7109375" style="114"/>
    <col min="15104" max="15104" width="5.7109375" style="114" customWidth="1"/>
    <col min="15105" max="15105" width="112.5703125" style="114" customWidth="1"/>
    <col min="15106" max="15106" width="10.140625" style="114" bestFit="1" customWidth="1"/>
    <col min="15107" max="15107" width="18.85546875" style="114" customWidth="1"/>
    <col min="15108" max="15108" width="19" style="114" customWidth="1"/>
    <col min="15109" max="15109" width="19.5703125" style="114" customWidth="1"/>
    <col min="15110" max="15110" width="16.7109375" style="114" customWidth="1"/>
    <col min="15111" max="15358" width="9.140625" style="114" customWidth="1"/>
    <col min="15359" max="15359" width="5.7109375" style="114"/>
    <col min="15360" max="15360" width="5.7109375" style="114" customWidth="1"/>
    <col min="15361" max="15361" width="112.5703125" style="114" customWidth="1"/>
    <col min="15362" max="15362" width="10.140625" style="114" bestFit="1" customWidth="1"/>
    <col min="15363" max="15363" width="18.85546875" style="114" customWidth="1"/>
    <col min="15364" max="15364" width="19" style="114" customWidth="1"/>
    <col min="15365" max="15365" width="19.5703125" style="114" customWidth="1"/>
    <col min="15366" max="15366" width="16.7109375" style="114" customWidth="1"/>
    <col min="15367" max="15614" width="9.140625" style="114" customWidth="1"/>
    <col min="15615" max="15615" width="5.7109375" style="114"/>
    <col min="15616" max="15616" width="5.7109375" style="114" customWidth="1"/>
    <col min="15617" max="15617" width="112.5703125" style="114" customWidth="1"/>
    <col min="15618" max="15618" width="10.140625" style="114" bestFit="1" customWidth="1"/>
    <col min="15619" max="15619" width="18.85546875" style="114" customWidth="1"/>
    <col min="15620" max="15620" width="19" style="114" customWidth="1"/>
    <col min="15621" max="15621" width="19.5703125" style="114" customWidth="1"/>
    <col min="15622" max="15622" width="16.7109375" style="114" customWidth="1"/>
    <col min="15623" max="15870" width="9.140625" style="114" customWidth="1"/>
    <col min="15871" max="15871" width="5.7109375" style="114"/>
    <col min="15872" max="15872" width="5.7109375" style="114" customWidth="1"/>
    <col min="15873" max="15873" width="112.5703125" style="114" customWidth="1"/>
    <col min="15874" max="15874" width="10.140625" style="114" bestFit="1" customWidth="1"/>
    <col min="15875" max="15875" width="18.85546875" style="114" customWidth="1"/>
    <col min="15876" max="15876" width="19" style="114" customWidth="1"/>
    <col min="15877" max="15877" width="19.5703125" style="114" customWidth="1"/>
    <col min="15878" max="15878" width="16.7109375" style="114" customWidth="1"/>
    <col min="15879" max="16126" width="9.140625" style="114" customWidth="1"/>
    <col min="16127" max="16127" width="5.7109375" style="114"/>
    <col min="16128" max="16128" width="5.7109375" style="114" customWidth="1"/>
    <col min="16129" max="16129" width="112.5703125" style="114" customWidth="1"/>
    <col min="16130" max="16130" width="10.140625" style="114" bestFit="1" customWidth="1"/>
    <col min="16131" max="16131" width="18.85546875" style="114" customWidth="1"/>
    <col min="16132" max="16132" width="19" style="114" customWidth="1"/>
    <col min="16133" max="16133" width="19.5703125" style="114" customWidth="1"/>
    <col min="16134" max="16134" width="16.7109375" style="114" customWidth="1"/>
    <col min="16135" max="16382" width="9.140625" style="114" customWidth="1"/>
    <col min="16383" max="16384" width="5.7109375" style="114"/>
  </cols>
  <sheetData>
    <row r="1" spans="1:10" ht="20.25" customHeight="1" x14ac:dyDescent="0.3">
      <c r="A1" s="737" t="s">
        <v>165</v>
      </c>
      <c r="B1" s="737"/>
      <c r="C1" s="737"/>
      <c r="D1" s="737"/>
      <c r="E1" s="737"/>
    </row>
    <row r="2" spans="1:10" ht="14.25" customHeight="1" thickBot="1" x14ac:dyDescent="0.3">
      <c r="D2" s="738" t="s">
        <v>166</v>
      </c>
      <c r="E2" s="738"/>
    </row>
    <row r="3" spans="1:10" ht="39" thickBot="1" x14ac:dyDescent="0.25">
      <c r="A3" s="739" t="s">
        <v>59</v>
      </c>
      <c r="B3" s="741" t="s">
        <v>56</v>
      </c>
      <c r="C3" s="742"/>
      <c r="D3" s="742"/>
      <c r="E3" s="331" t="s">
        <v>134</v>
      </c>
    </row>
    <row r="4" spans="1:10" ht="19.5" customHeight="1" thickBot="1" x14ac:dyDescent="0.25">
      <c r="A4" s="740"/>
      <c r="B4" s="480" t="s">
        <v>33</v>
      </c>
      <c r="C4" s="332">
        <v>41821</v>
      </c>
      <c r="D4" s="509">
        <v>42186</v>
      </c>
      <c r="E4" s="332">
        <v>42186</v>
      </c>
    </row>
    <row r="5" spans="1:10" ht="24.95" customHeight="1" thickBot="1" x14ac:dyDescent="0.25">
      <c r="A5" s="481" t="s">
        <v>392</v>
      </c>
      <c r="B5" s="482" t="s">
        <v>167</v>
      </c>
      <c r="C5" s="483">
        <f>SUM(C7,C43,C62,C89,C107,C120,C122,C124)</f>
        <v>167</v>
      </c>
      <c r="D5" s="483">
        <f>SUM(D7,D43,D62,D89,D107,D120,D122,D124)</f>
        <v>168</v>
      </c>
      <c r="E5" s="534">
        <f>SUM(E7,E43,E62,E89,E107,E120,E122,E124)</f>
        <v>157</v>
      </c>
    </row>
    <row r="6" spans="1:10" ht="20.100000000000001" customHeight="1" thickBot="1" x14ac:dyDescent="0.25">
      <c r="A6" s="730" t="s">
        <v>49</v>
      </c>
      <c r="B6" s="731"/>
      <c r="C6" s="731"/>
      <c r="D6" s="731"/>
      <c r="E6" s="743"/>
    </row>
    <row r="7" spans="1:10" ht="19.5" customHeight="1" x14ac:dyDescent="0.25">
      <c r="A7" s="487" t="s">
        <v>393</v>
      </c>
      <c r="B7" s="335"/>
      <c r="C7" s="335">
        <f>C8+C11+C19+C22+C25+C27+C33+C39</f>
        <v>105</v>
      </c>
      <c r="D7" s="333">
        <f>D8+D11+D19+D22+D25+D27+D33+D39</f>
        <v>105</v>
      </c>
      <c r="E7" s="334">
        <f>E8+E11+E19+E22+E25+E27+E33</f>
        <v>45</v>
      </c>
      <c r="F7" s="142"/>
      <c r="G7" s="146"/>
      <c r="H7" s="147"/>
      <c r="I7" s="147"/>
      <c r="J7" s="147"/>
    </row>
    <row r="8" spans="1:10" ht="19.5" customHeight="1" x14ac:dyDescent="0.25">
      <c r="A8" s="487" t="s">
        <v>394</v>
      </c>
      <c r="B8" s="484" t="s">
        <v>167</v>
      </c>
      <c r="C8" s="484">
        <v>43</v>
      </c>
      <c r="D8" s="484">
        <v>43</v>
      </c>
      <c r="E8" s="510">
        <v>17</v>
      </c>
      <c r="F8" s="142"/>
      <c r="G8" s="146"/>
      <c r="H8" s="147"/>
      <c r="I8" s="147"/>
      <c r="J8" s="147"/>
    </row>
    <row r="9" spans="1:10" ht="19.5" customHeight="1" x14ac:dyDescent="0.25">
      <c r="A9" s="502" t="s">
        <v>395</v>
      </c>
      <c r="B9" s="335" t="s">
        <v>24</v>
      </c>
      <c r="C9" s="336">
        <v>10599</v>
      </c>
      <c r="D9" s="336">
        <v>11093</v>
      </c>
      <c r="E9" s="337">
        <v>2164</v>
      </c>
      <c r="F9" s="142"/>
      <c r="G9" s="146"/>
      <c r="H9" s="147"/>
      <c r="I9" s="147"/>
      <c r="J9" s="147"/>
    </row>
    <row r="10" spans="1:10" ht="19.5" customHeight="1" x14ac:dyDescent="0.25">
      <c r="A10" s="502" t="s">
        <v>396</v>
      </c>
      <c r="B10" s="335" t="s">
        <v>24</v>
      </c>
      <c r="C10" s="335" t="s">
        <v>480</v>
      </c>
      <c r="D10" s="335" t="s">
        <v>377</v>
      </c>
      <c r="E10" s="511"/>
      <c r="F10" s="142"/>
      <c r="G10" s="146"/>
      <c r="H10" s="147"/>
      <c r="I10" s="147"/>
      <c r="J10" s="147"/>
    </row>
    <row r="11" spans="1:10" ht="19.5" customHeight="1" x14ac:dyDescent="0.25">
      <c r="A11" s="487" t="s">
        <v>397</v>
      </c>
      <c r="B11" s="484" t="s">
        <v>167</v>
      </c>
      <c r="C11" s="484">
        <v>42</v>
      </c>
      <c r="D11" s="484">
        <v>42</v>
      </c>
      <c r="E11" s="510">
        <v>26</v>
      </c>
      <c r="F11" s="142"/>
      <c r="G11" s="146"/>
      <c r="H11" s="147"/>
      <c r="I11" s="147"/>
      <c r="J11" s="147"/>
    </row>
    <row r="12" spans="1:10" ht="15.75" customHeight="1" x14ac:dyDescent="0.25">
      <c r="A12" s="502" t="s">
        <v>398</v>
      </c>
      <c r="B12" s="335" t="s">
        <v>167</v>
      </c>
      <c r="C12" s="339">
        <v>30</v>
      </c>
      <c r="D12" s="339">
        <v>30</v>
      </c>
      <c r="E12" s="511"/>
      <c r="F12" s="142"/>
      <c r="G12" s="146"/>
      <c r="H12" s="147"/>
      <c r="I12" s="147"/>
      <c r="J12" s="147"/>
    </row>
    <row r="13" spans="1:10" ht="16.5" x14ac:dyDescent="0.25">
      <c r="A13" s="502" t="s">
        <v>399</v>
      </c>
      <c r="B13" s="335" t="s">
        <v>167</v>
      </c>
      <c r="C13" s="339">
        <v>2</v>
      </c>
      <c r="D13" s="339">
        <v>2</v>
      </c>
      <c r="E13" s="511"/>
      <c r="F13" s="142"/>
      <c r="G13" s="146"/>
      <c r="H13" s="147"/>
      <c r="I13" s="147"/>
      <c r="J13" s="147"/>
    </row>
    <row r="14" spans="1:10" ht="16.5" x14ac:dyDescent="0.25">
      <c r="A14" s="502" t="s">
        <v>400</v>
      </c>
      <c r="B14" s="335" t="s">
        <v>167</v>
      </c>
      <c r="C14" s="339">
        <v>6</v>
      </c>
      <c r="D14" s="339">
        <v>6</v>
      </c>
      <c r="E14" s="511"/>
      <c r="F14" s="142"/>
      <c r="G14" s="146"/>
      <c r="H14" s="147"/>
      <c r="I14" s="147"/>
      <c r="J14" s="147"/>
    </row>
    <row r="15" spans="1:10" ht="16.5" x14ac:dyDescent="0.25">
      <c r="A15" s="502" t="s">
        <v>401</v>
      </c>
      <c r="B15" s="335" t="s">
        <v>167</v>
      </c>
      <c r="C15" s="339">
        <v>1</v>
      </c>
      <c r="D15" s="339">
        <v>1</v>
      </c>
      <c r="E15" s="511"/>
      <c r="F15" s="142"/>
      <c r="G15" s="146"/>
      <c r="H15" s="147"/>
      <c r="I15" s="147"/>
      <c r="J15" s="147"/>
    </row>
    <row r="16" spans="1:10" ht="16.5" hidden="1" customHeight="1" x14ac:dyDescent="0.25">
      <c r="A16" s="502" t="s">
        <v>168</v>
      </c>
      <c r="B16" s="335" t="s">
        <v>167</v>
      </c>
      <c r="C16" s="339">
        <v>1</v>
      </c>
      <c r="D16" s="339">
        <v>1</v>
      </c>
      <c r="E16" s="511"/>
      <c r="F16" s="142"/>
      <c r="G16" s="142"/>
    </row>
    <row r="17" spans="1:10" ht="16.5" x14ac:dyDescent="0.25">
      <c r="A17" s="502" t="s">
        <v>402</v>
      </c>
      <c r="B17" s="335" t="s">
        <v>167</v>
      </c>
      <c r="C17" s="340">
        <v>3</v>
      </c>
      <c r="D17" s="340">
        <v>3</v>
      </c>
      <c r="E17" s="511"/>
      <c r="F17" s="142"/>
      <c r="G17" s="142"/>
    </row>
    <row r="18" spans="1:10" ht="16.5" x14ac:dyDescent="0.25">
      <c r="A18" s="502" t="s">
        <v>403</v>
      </c>
      <c r="B18" s="335" t="s">
        <v>24</v>
      </c>
      <c r="C18" s="485">
        <v>22035</v>
      </c>
      <c r="D18" s="485">
        <v>22359</v>
      </c>
      <c r="E18" s="512">
        <v>4738</v>
      </c>
      <c r="F18" s="142"/>
      <c r="G18" s="142"/>
    </row>
    <row r="19" spans="1:10" ht="19.5" customHeight="1" x14ac:dyDescent="0.25">
      <c r="A19" s="487" t="s">
        <v>404</v>
      </c>
      <c r="B19" s="484" t="s">
        <v>167</v>
      </c>
      <c r="C19" s="484">
        <v>6</v>
      </c>
      <c r="D19" s="484">
        <v>6</v>
      </c>
      <c r="E19" s="511"/>
      <c r="F19" s="142"/>
      <c r="G19" s="146"/>
      <c r="H19" s="147"/>
      <c r="I19" s="147"/>
      <c r="J19" s="147"/>
    </row>
    <row r="20" spans="1:10" ht="16.5" x14ac:dyDescent="0.25">
      <c r="A20" s="502" t="s">
        <v>403</v>
      </c>
      <c r="B20" s="335" t="s">
        <v>24</v>
      </c>
      <c r="C20" s="486">
        <v>9269</v>
      </c>
      <c r="D20" s="508" t="s">
        <v>405</v>
      </c>
      <c r="E20" s="511"/>
      <c r="F20" s="142"/>
      <c r="G20" s="142"/>
    </row>
    <row r="21" spans="1:10" ht="19.5" customHeight="1" x14ac:dyDescent="0.25">
      <c r="A21" s="487" t="s">
        <v>406</v>
      </c>
      <c r="B21" s="484" t="s">
        <v>167</v>
      </c>
      <c r="C21" s="484">
        <v>1</v>
      </c>
      <c r="D21" s="484">
        <v>1</v>
      </c>
      <c r="E21" s="511"/>
      <c r="F21" s="142"/>
      <c r="G21" s="146"/>
      <c r="H21" s="147"/>
      <c r="I21" s="147"/>
      <c r="J21" s="147"/>
    </row>
    <row r="22" spans="1:10" ht="16.5" x14ac:dyDescent="0.25">
      <c r="A22" s="502" t="s">
        <v>407</v>
      </c>
      <c r="B22" s="335" t="s">
        <v>167</v>
      </c>
      <c r="C22" s="342">
        <v>1</v>
      </c>
      <c r="D22" s="508" t="s">
        <v>169</v>
      </c>
      <c r="E22" s="511"/>
      <c r="F22" s="142"/>
      <c r="G22" s="142"/>
    </row>
    <row r="23" spans="1:10" ht="16.5" x14ac:dyDescent="0.25">
      <c r="A23" s="490" t="s">
        <v>408</v>
      </c>
      <c r="B23" s="335" t="s">
        <v>24</v>
      </c>
      <c r="C23" s="486">
        <v>17</v>
      </c>
      <c r="D23" s="508" t="s">
        <v>100</v>
      </c>
      <c r="E23" s="511"/>
      <c r="F23" s="142"/>
      <c r="G23" s="142"/>
    </row>
    <row r="24" spans="1:10" ht="19.5" customHeight="1" x14ac:dyDescent="0.25">
      <c r="A24" s="487" t="s">
        <v>409</v>
      </c>
      <c r="B24" s="484" t="s">
        <v>167</v>
      </c>
      <c r="C24" s="484">
        <v>1</v>
      </c>
      <c r="D24" s="484">
        <v>1</v>
      </c>
      <c r="E24" s="511"/>
      <c r="F24" s="142"/>
      <c r="G24" s="146"/>
      <c r="H24" s="147"/>
      <c r="I24" s="147"/>
      <c r="J24" s="147"/>
    </row>
    <row r="25" spans="1:10" ht="18" customHeight="1" x14ac:dyDescent="0.25">
      <c r="A25" s="502" t="s">
        <v>410</v>
      </c>
      <c r="B25" s="335" t="s">
        <v>167</v>
      </c>
      <c r="C25" s="335">
        <v>1</v>
      </c>
      <c r="D25" s="335">
        <v>1</v>
      </c>
      <c r="E25" s="511"/>
      <c r="F25" s="142"/>
      <c r="G25" s="148"/>
      <c r="H25" s="147"/>
      <c r="I25" s="147"/>
      <c r="J25" s="147"/>
    </row>
    <row r="26" spans="1:10" ht="18" customHeight="1" x14ac:dyDescent="0.25">
      <c r="A26" s="490" t="s">
        <v>408</v>
      </c>
      <c r="B26" s="335" t="s">
        <v>24</v>
      </c>
      <c r="C26" s="336">
        <v>60</v>
      </c>
      <c r="D26" s="336">
        <v>51</v>
      </c>
      <c r="E26" s="511"/>
      <c r="F26" s="142"/>
      <c r="G26" s="148"/>
      <c r="H26" s="147"/>
      <c r="I26" s="147"/>
      <c r="J26" s="147"/>
    </row>
    <row r="27" spans="1:10" ht="19.5" customHeight="1" x14ac:dyDescent="0.25">
      <c r="A27" s="487" t="s">
        <v>411</v>
      </c>
      <c r="B27" s="484" t="s">
        <v>167</v>
      </c>
      <c r="C27" s="484">
        <f>C28+C29+C30+C31+C32</f>
        <v>5</v>
      </c>
      <c r="D27" s="484">
        <f>D28+D29+D30+D31+D32</f>
        <v>5</v>
      </c>
      <c r="E27" s="510">
        <v>1</v>
      </c>
      <c r="F27" s="142"/>
      <c r="G27" s="146"/>
      <c r="H27" s="147"/>
      <c r="I27" s="147"/>
      <c r="J27" s="147"/>
    </row>
    <row r="28" spans="1:10" ht="18" customHeight="1" x14ac:dyDescent="0.25">
      <c r="A28" s="502" t="s">
        <v>481</v>
      </c>
      <c r="B28" s="335" t="s">
        <v>167</v>
      </c>
      <c r="C28" s="335">
        <v>1</v>
      </c>
      <c r="D28" s="335">
        <v>1</v>
      </c>
      <c r="E28" s="511"/>
      <c r="F28" s="142"/>
      <c r="G28" s="148"/>
      <c r="H28" s="147"/>
      <c r="I28" s="147"/>
      <c r="J28" s="147"/>
    </row>
    <row r="29" spans="1:10" ht="18" customHeight="1" x14ac:dyDescent="0.25">
      <c r="A29" s="490" t="s">
        <v>482</v>
      </c>
      <c r="B29" s="335" t="s">
        <v>167</v>
      </c>
      <c r="C29" s="335">
        <v>1</v>
      </c>
      <c r="D29" s="335">
        <v>1</v>
      </c>
      <c r="E29" s="511"/>
      <c r="F29" s="142"/>
      <c r="G29" s="148"/>
      <c r="H29" s="147"/>
      <c r="I29" s="147"/>
      <c r="J29" s="147"/>
    </row>
    <row r="30" spans="1:10" ht="18" customHeight="1" x14ac:dyDescent="0.25">
      <c r="A30" s="502" t="s">
        <v>483</v>
      </c>
      <c r="B30" s="335" t="s">
        <v>167</v>
      </c>
      <c r="C30" s="335">
        <v>1</v>
      </c>
      <c r="D30" s="335">
        <v>1</v>
      </c>
      <c r="E30" s="511"/>
      <c r="F30" s="142"/>
      <c r="G30" s="148"/>
      <c r="H30" s="147"/>
      <c r="I30" s="147"/>
      <c r="J30" s="147"/>
    </row>
    <row r="31" spans="1:10" ht="18" customHeight="1" x14ac:dyDescent="0.25">
      <c r="A31" s="502" t="s">
        <v>484</v>
      </c>
      <c r="B31" s="335" t="s">
        <v>167</v>
      </c>
      <c r="C31" s="335">
        <v>1</v>
      </c>
      <c r="D31" s="335">
        <v>1</v>
      </c>
      <c r="E31" s="511"/>
      <c r="F31" s="142"/>
      <c r="G31" s="148"/>
      <c r="H31" s="147"/>
      <c r="I31" s="147"/>
      <c r="J31" s="147"/>
    </row>
    <row r="32" spans="1:10" ht="18" customHeight="1" x14ac:dyDescent="0.25">
      <c r="A32" s="490" t="s">
        <v>485</v>
      </c>
      <c r="B32" s="335" t="s">
        <v>167</v>
      </c>
      <c r="C32" s="335">
        <v>1</v>
      </c>
      <c r="D32" s="335">
        <v>1</v>
      </c>
      <c r="E32" s="511"/>
      <c r="F32" s="142"/>
      <c r="G32" s="148"/>
      <c r="H32" s="147"/>
      <c r="I32" s="147"/>
      <c r="J32" s="147"/>
    </row>
    <row r="33" spans="1:10" ht="19.5" customHeight="1" x14ac:dyDescent="0.25">
      <c r="A33" s="487" t="s">
        <v>412</v>
      </c>
      <c r="B33" s="484" t="s">
        <v>167</v>
      </c>
      <c r="C33" s="484">
        <f>C34+C35+C36+C37+C38</f>
        <v>5</v>
      </c>
      <c r="D33" s="484">
        <f>D34+D35+D36+D37+D38</f>
        <v>5</v>
      </c>
      <c r="E33" s="510">
        <v>1</v>
      </c>
      <c r="F33" s="142"/>
      <c r="G33" s="146"/>
      <c r="H33" s="147"/>
      <c r="I33" s="147"/>
      <c r="J33" s="147"/>
    </row>
    <row r="34" spans="1:10" ht="18" customHeight="1" x14ac:dyDescent="0.25">
      <c r="A34" s="502" t="s">
        <v>486</v>
      </c>
      <c r="B34" s="335" t="s">
        <v>167</v>
      </c>
      <c r="C34" s="335">
        <v>1</v>
      </c>
      <c r="D34" s="335">
        <v>1</v>
      </c>
      <c r="E34" s="511"/>
      <c r="F34" s="142"/>
      <c r="G34" s="148"/>
      <c r="H34" s="147"/>
      <c r="I34" s="147"/>
      <c r="J34" s="147"/>
    </row>
    <row r="35" spans="1:10" ht="18" customHeight="1" x14ac:dyDescent="0.25">
      <c r="A35" s="490" t="s">
        <v>487</v>
      </c>
      <c r="B35" s="335" t="s">
        <v>167</v>
      </c>
      <c r="C35" s="335">
        <v>1</v>
      </c>
      <c r="D35" s="335">
        <v>1</v>
      </c>
      <c r="E35" s="511"/>
      <c r="F35" s="142"/>
      <c r="G35" s="148"/>
      <c r="H35" s="147"/>
      <c r="I35" s="147"/>
      <c r="J35" s="147"/>
    </row>
    <row r="36" spans="1:10" ht="18" customHeight="1" x14ac:dyDescent="0.25">
      <c r="A36" s="502" t="s">
        <v>488</v>
      </c>
      <c r="B36" s="335" t="s">
        <v>167</v>
      </c>
      <c r="C36" s="335">
        <v>1</v>
      </c>
      <c r="D36" s="335">
        <v>1</v>
      </c>
      <c r="E36" s="511"/>
      <c r="F36" s="142"/>
      <c r="G36" s="148"/>
      <c r="H36" s="147"/>
      <c r="I36" s="147"/>
      <c r="J36" s="147"/>
    </row>
    <row r="37" spans="1:10" ht="18" customHeight="1" x14ac:dyDescent="0.25">
      <c r="A37" s="502" t="s">
        <v>489</v>
      </c>
      <c r="B37" s="335" t="s">
        <v>167</v>
      </c>
      <c r="C37" s="335">
        <v>1</v>
      </c>
      <c r="D37" s="335">
        <v>1</v>
      </c>
      <c r="E37" s="511"/>
      <c r="F37" s="142"/>
      <c r="G37" s="148"/>
      <c r="H37" s="147"/>
      <c r="I37" s="147"/>
      <c r="J37" s="147"/>
    </row>
    <row r="38" spans="1:10" ht="18" customHeight="1" x14ac:dyDescent="0.25">
      <c r="A38" s="490" t="s">
        <v>490</v>
      </c>
      <c r="B38" s="335" t="s">
        <v>167</v>
      </c>
      <c r="C38" s="335">
        <v>1</v>
      </c>
      <c r="D38" s="335">
        <v>1</v>
      </c>
      <c r="E38" s="511"/>
      <c r="F38" s="142"/>
      <c r="G38" s="148"/>
      <c r="H38" s="147"/>
      <c r="I38" s="147"/>
      <c r="J38" s="147"/>
    </row>
    <row r="39" spans="1:10" ht="19.5" customHeight="1" x14ac:dyDescent="0.25">
      <c r="A39" s="487" t="s">
        <v>491</v>
      </c>
      <c r="B39" s="484" t="s">
        <v>167</v>
      </c>
      <c r="C39" s="484">
        <f>C40+C41</f>
        <v>2</v>
      </c>
      <c r="D39" s="484">
        <f>D40+D41</f>
        <v>2</v>
      </c>
      <c r="E39" s="513"/>
      <c r="F39" s="142"/>
      <c r="G39" s="146"/>
      <c r="H39" s="147"/>
      <c r="I39" s="147"/>
      <c r="J39" s="147"/>
    </row>
    <row r="40" spans="1:10" ht="18" customHeight="1" x14ac:dyDescent="0.25">
      <c r="A40" s="502" t="s">
        <v>492</v>
      </c>
      <c r="B40" s="335" t="s">
        <v>167</v>
      </c>
      <c r="C40" s="335">
        <v>1</v>
      </c>
      <c r="D40" s="335">
        <v>1</v>
      </c>
      <c r="E40" s="514"/>
      <c r="F40" s="142"/>
      <c r="G40" s="148"/>
      <c r="H40" s="147"/>
      <c r="I40" s="147"/>
      <c r="J40" s="147"/>
    </row>
    <row r="41" spans="1:10" ht="18" customHeight="1" thickBot="1" x14ac:dyDescent="0.3">
      <c r="A41" s="490" t="s">
        <v>493</v>
      </c>
      <c r="B41" s="335" t="s">
        <v>167</v>
      </c>
      <c r="C41" s="335">
        <v>1</v>
      </c>
      <c r="D41" s="338">
        <v>1</v>
      </c>
      <c r="E41" s="515"/>
      <c r="F41" s="142"/>
      <c r="G41" s="148"/>
      <c r="H41" s="147"/>
      <c r="I41" s="147"/>
      <c r="J41" s="147"/>
    </row>
    <row r="42" spans="1:10" ht="20.100000000000001" customHeight="1" thickBot="1" x14ac:dyDescent="0.25">
      <c r="A42" s="730" t="s">
        <v>50</v>
      </c>
      <c r="B42" s="731"/>
      <c r="C42" s="731"/>
      <c r="D42" s="731"/>
      <c r="E42" s="732"/>
    </row>
    <row r="43" spans="1:10" ht="16.5" customHeight="1" x14ac:dyDescent="0.25">
      <c r="A43" s="516" t="s">
        <v>413</v>
      </c>
      <c r="B43" s="517" t="s">
        <v>167</v>
      </c>
      <c r="C43" s="518">
        <f>C44+C47+C51+C55</f>
        <v>13</v>
      </c>
      <c r="D43" s="333">
        <f>D44+D47+D51+D55</f>
        <v>13</v>
      </c>
      <c r="E43" s="335">
        <f>E44+E47+E51+E55</f>
        <v>5</v>
      </c>
      <c r="F43" s="142"/>
      <c r="G43" s="142"/>
    </row>
    <row r="44" spans="1:10" ht="16.5" x14ac:dyDescent="0.25">
      <c r="A44" s="487" t="s">
        <v>414</v>
      </c>
      <c r="B44" s="488" t="s">
        <v>167</v>
      </c>
      <c r="C44" s="489">
        <f>C45+C46</f>
        <v>2</v>
      </c>
      <c r="D44" s="484">
        <f>D45+D46</f>
        <v>2</v>
      </c>
      <c r="E44" s="484">
        <v>5</v>
      </c>
      <c r="F44" s="142"/>
      <c r="G44" s="142"/>
    </row>
    <row r="45" spans="1:10" ht="16.5" x14ac:dyDescent="0.25">
      <c r="A45" s="490" t="s">
        <v>415</v>
      </c>
      <c r="B45" s="344" t="s">
        <v>167</v>
      </c>
      <c r="C45" s="335">
        <v>1</v>
      </c>
      <c r="D45" s="335">
        <v>1</v>
      </c>
      <c r="E45" s="335"/>
      <c r="F45" s="142"/>
      <c r="G45" s="142"/>
    </row>
    <row r="46" spans="1:10" ht="16.5" x14ac:dyDescent="0.25">
      <c r="A46" s="490" t="s">
        <v>416</v>
      </c>
      <c r="B46" s="344" t="s">
        <v>167</v>
      </c>
      <c r="C46" s="491" t="s">
        <v>169</v>
      </c>
      <c r="D46" s="491" t="s">
        <v>169</v>
      </c>
      <c r="E46" s="491"/>
      <c r="F46" s="142"/>
      <c r="G46" s="142"/>
    </row>
    <row r="47" spans="1:10" ht="16.5" x14ac:dyDescent="0.25">
      <c r="A47" s="487" t="s">
        <v>417</v>
      </c>
      <c r="B47" s="488" t="s">
        <v>167</v>
      </c>
      <c r="C47" s="489">
        <f>C48+C49+C50</f>
        <v>3</v>
      </c>
      <c r="D47" s="484">
        <f>D48+D49+D50</f>
        <v>3</v>
      </c>
      <c r="E47" s="484"/>
      <c r="F47" s="142"/>
      <c r="G47" s="142"/>
    </row>
    <row r="48" spans="1:10" ht="16.5" x14ac:dyDescent="0.25">
      <c r="A48" s="490" t="s">
        <v>418</v>
      </c>
      <c r="B48" s="344" t="s">
        <v>167</v>
      </c>
      <c r="C48" s="335">
        <v>1</v>
      </c>
      <c r="D48" s="335">
        <v>1</v>
      </c>
      <c r="E48" s="335"/>
      <c r="F48" s="142"/>
      <c r="G48" s="142"/>
    </row>
    <row r="49" spans="1:7" ht="16.5" x14ac:dyDescent="0.25">
      <c r="A49" s="490" t="s">
        <v>419</v>
      </c>
      <c r="B49" s="344" t="s">
        <v>167</v>
      </c>
      <c r="C49" s="335">
        <v>1</v>
      </c>
      <c r="D49" s="335">
        <v>1</v>
      </c>
      <c r="E49" s="335"/>
      <c r="F49" s="142"/>
      <c r="G49" s="142"/>
    </row>
    <row r="50" spans="1:7" ht="33" x14ac:dyDescent="0.2">
      <c r="A50" s="492" t="s">
        <v>420</v>
      </c>
      <c r="B50" s="344" t="s">
        <v>167</v>
      </c>
      <c r="C50" s="508" t="s">
        <v>169</v>
      </c>
      <c r="D50" s="508" t="s">
        <v>317</v>
      </c>
      <c r="E50" s="508"/>
      <c r="F50" s="142"/>
      <c r="G50" s="142"/>
    </row>
    <row r="51" spans="1:7" ht="16.5" x14ac:dyDescent="0.25">
      <c r="A51" s="487" t="s">
        <v>421</v>
      </c>
      <c r="B51" s="488" t="s">
        <v>167</v>
      </c>
      <c r="C51" s="484">
        <f>C52+C53+C54</f>
        <v>3</v>
      </c>
      <c r="D51" s="484">
        <f>D52+D53+D54</f>
        <v>3</v>
      </c>
      <c r="E51" s="484"/>
      <c r="F51" s="142"/>
      <c r="G51" s="142"/>
    </row>
    <row r="52" spans="1:7" ht="16.5" x14ac:dyDescent="0.25">
      <c r="A52" s="490" t="s">
        <v>422</v>
      </c>
      <c r="B52" s="344" t="s">
        <v>167</v>
      </c>
      <c r="C52" s="335">
        <v>1</v>
      </c>
      <c r="D52" s="335">
        <v>1</v>
      </c>
      <c r="E52" s="335"/>
      <c r="F52" s="142"/>
      <c r="G52" s="142"/>
    </row>
    <row r="53" spans="1:7" ht="16.5" x14ac:dyDescent="0.25">
      <c r="A53" s="490" t="s">
        <v>423</v>
      </c>
      <c r="B53" s="344" t="s">
        <v>167</v>
      </c>
      <c r="C53" s="335">
        <v>1</v>
      </c>
      <c r="D53" s="335">
        <v>1</v>
      </c>
      <c r="E53" s="335"/>
      <c r="F53" s="142"/>
      <c r="G53" s="142"/>
    </row>
    <row r="54" spans="1:7" ht="16.5" x14ac:dyDescent="0.25">
      <c r="A54" s="490" t="s">
        <v>424</v>
      </c>
      <c r="B54" s="344" t="s">
        <v>167</v>
      </c>
      <c r="C54" s="335">
        <v>1</v>
      </c>
      <c r="D54" s="335">
        <v>1</v>
      </c>
      <c r="E54" s="335"/>
      <c r="F54" s="142"/>
      <c r="G54" s="142"/>
    </row>
    <row r="55" spans="1:7" ht="16.5" x14ac:dyDescent="0.25">
      <c r="A55" s="487" t="s">
        <v>425</v>
      </c>
      <c r="B55" s="488" t="s">
        <v>167</v>
      </c>
      <c r="C55" s="484">
        <f>C56+C57+C58+C59+C60</f>
        <v>5</v>
      </c>
      <c r="D55" s="484">
        <f>D56+D57+D58+D59+D60</f>
        <v>5</v>
      </c>
      <c r="E55" s="484"/>
      <c r="F55" s="142"/>
      <c r="G55" s="142"/>
    </row>
    <row r="56" spans="1:7" ht="16.5" x14ac:dyDescent="0.25">
      <c r="A56" s="490" t="s">
        <v>426</v>
      </c>
      <c r="B56" s="344" t="s">
        <v>167</v>
      </c>
      <c r="C56" s="335">
        <v>1</v>
      </c>
      <c r="D56" s="335">
        <v>1</v>
      </c>
      <c r="E56" s="335"/>
      <c r="F56" s="142"/>
      <c r="G56" s="142"/>
    </row>
    <row r="57" spans="1:7" ht="16.5" x14ac:dyDescent="0.25">
      <c r="A57" s="490" t="s">
        <v>427</v>
      </c>
      <c r="B57" s="344" t="s">
        <v>167</v>
      </c>
      <c r="C57" s="335">
        <v>1</v>
      </c>
      <c r="D57" s="335">
        <v>1</v>
      </c>
      <c r="E57" s="335"/>
      <c r="F57" s="142"/>
      <c r="G57" s="142"/>
    </row>
    <row r="58" spans="1:7" ht="16.5" x14ac:dyDescent="0.25">
      <c r="A58" s="490" t="s">
        <v>428</v>
      </c>
      <c r="B58" s="344" t="s">
        <v>167</v>
      </c>
      <c r="C58" s="335">
        <v>1</v>
      </c>
      <c r="D58" s="335">
        <v>1</v>
      </c>
      <c r="E58" s="335"/>
      <c r="F58" s="142"/>
      <c r="G58" s="142"/>
    </row>
    <row r="59" spans="1:7" ht="16.5" x14ac:dyDescent="0.25">
      <c r="A59" s="490" t="s">
        <v>429</v>
      </c>
      <c r="B59" s="344" t="s">
        <v>167</v>
      </c>
      <c r="C59" s="335">
        <v>1</v>
      </c>
      <c r="D59" s="335">
        <v>1</v>
      </c>
      <c r="E59" s="335"/>
      <c r="F59" s="142"/>
      <c r="G59" s="142"/>
    </row>
    <row r="60" spans="1:7" ht="17.25" thickBot="1" x14ac:dyDescent="0.3">
      <c r="A60" s="490" t="s">
        <v>494</v>
      </c>
      <c r="B60" s="344" t="s">
        <v>167</v>
      </c>
      <c r="C60" s="338">
        <v>1</v>
      </c>
      <c r="D60" s="338">
        <v>1</v>
      </c>
      <c r="E60" s="338"/>
      <c r="F60" s="142"/>
      <c r="G60" s="142"/>
    </row>
    <row r="61" spans="1:7" ht="20.100000000000001" customHeight="1" thickBot="1" x14ac:dyDescent="0.25">
      <c r="A61" s="730" t="s">
        <v>170</v>
      </c>
      <c r="B61" s="731"/>
      <c r="C61" s="731"/>
      <c r="D61" s="731"/>
      <c r="E61" s="732"/>
    </row>
    <row r="62" spans="1:7" ht="17.25" customHeight="1" x14ac:dyDescent="0.25">
      <c r="A62" s="519" t="s">
        <v>430</v>
      </c>
      <c r="B62" s="333" t="s">
        <v>167</v>
      </c>
      <c r="C62" s="520">
        <f>SUM(C63,C65,C70,C72,C76,C81)+C86</f>
        <v>19</v>
      </c>
      <c r="D62" s="520">
        <f>SUM(D63,D65,D70,D72,D76,D81)+D86</f>
        <v>19</v>
      </c>
      <c r="E62" s="494">
        <v>56</v>
      </c>
      <c r="F62" s="142"/>
      <c r="G62" s="142"/>
    </row>
    <row r="63" spans="1:7" ht="16.5" x14ac:dyDescent="0.25">
      <c r="A63" s="521" t="s">
        <v>431</v>
      </c>
      <c r="B63" s="522" t="s">
        <v>167</v>
      </c>
      <c r="C63" s="493">
        <v>7</v>
      </c>
      <c r="D63" s="493">
        <v>7</v>
      </c>
      <c r="E63" s="493">
        <v>4</v>
      </c>
      <c r="F63" s="142"/>
      <c r="G63" s="142"/>
    </row>
    <row r="64" spans="1:7" ht="16.5" x14ac:dyDescent="0.25">
      <c r="A64" s="498" t="s">
        <v>432</v>
      </c>
      <c r="B64" s="335" t="s">
        <v>24</v>
      </c>
      <c r="C64" s="494">
        <v>2362</v>
      </c>
      <c r="D64" s="494">
        <v>2364</v>
      </c>
      <c r="E64" s="494">
        <v>968</v>
      </c>
      <c r="F64" s="142"/>
      <c r="G64" s="142"/>
    </row>
    <row r="65" spans="1:7" ht="23.25" customHeight="1" x14ac:dyDescent="0.2">
      <c r="A65" s="521" t="s">
        <v>433</v>
      </c>
      <c r="B65" s="488" t="s">
        <v>167</v>
      </c>
      <c r="C65" s="488">
        <v>5</v>
      </c>
      <c r="D65" s="488">
        <v>5</v>
      </c>
      <c r="E65" s="488">
        <v>1</v>
      </c>
      <c r="F65" s="142"/>
      <c r="G65" s="142"/>
    </row>
    <row r="66" spans="1:7" ht="19.5" customHeight="1" x14ac:dyDescent="0.2">
      <c r="A66" s="496" t="s">
        <v>434</v>
      </c>
      <c r="B66" s="346" t="s">
        <v>167</v>
      </c>
      <c r="C66" s="346">
        <v>4</v>
      </c>
      <c r="D66" s="346">
        <v>4</v>
      </c>
      <c r="E66" s="346"/>
      <c r="F66" s="142"/>
      <c r="G66" s="142"/>
    </row>
    <row r="67" spans="1:7" ht="18.75" customHeight="1" x14ac:dyDescent="0.2">
      <c r="A67" s="498" t="s">
        <v>435</v>
      </c>
      <c r="B67" s="344" t="s">
        <v>167</v>
      </c>
      <c r="C67" s="486">
        <v>1495</v>
      </c>
      <c r="D67" s="486">
        <v>1495</v>
      </c>
      <c r="E67" s="486"/>
      <c r="F67" s="142"/>
      <c r="G67" s="142"/>
    </row>
    <row r="68" spans="1:7" ht="18.75" customHeight="1" x14ac:dyDescent="0.2">
      <c r="A68" s="498" t="s">
        <v>436</v>
      </c>
      <c r="B68" s="344" t="s">
        <v>24</v>
      </c>
      <c r="C68" s="486">
        <v>316790</v>
      </c>
      <c r="D68" s="486">
        <v>293563</v>
      </c>
      <c r="E68" s="486"/>
      <c r="F68" s="142"/>
      <c r="G68" s="142"/>
    </row>
    <row r="69" spans="1:7" ht="30.75" customHeight="1" x14ac:dyDescent="0.2">
      <c r="A69" s="496" t="s">
        <v>437</v>
      </c>
      <c r="B69" s="346" t="s">
        <v>167</v>
      </c>
      <c r="C69" s="346">
        <v>1</v>
      </c>
      <c r="D69" s="346">
        <v>1</v>
      </c>
      <c r="E69" s="346"/>
      <c r="F69" s="142"/>
      <c r="G69" s="142"/>
    </row>
    <row r="70" spans="1:7" ht="18.75" customHeight="1" x14ac:dyDescent="0.2">
      <c r="A70" s="523" t="s">
        <v>438</v>
      </c>
      <c r="B70" s="488" t="s">
        <v>167</v>
      </c>
      <c r="C70" s="495">
        <v>1</v>
      </c>
      <c r="D70" s="495">
        <v>1</v>
      </c>
      <c r="E70" s="495"/>
      <c r="F70" s="142"/>
      <c r="G70" s="142"/>
    </row>
    <row r="71" spans="1:7" ht="16.5" x14ac:dyDescent="0.2">
      <c r="A71" s="496" t="s">
        <v>439</v>
      </c>
      <c r="B71" s="344" t="s">
        <v>167</v>
      </c>
      <c r="C71" s="344">
        <v>1</v>
      </c>
      <c r="D71" s="344">
        <v>1</v>
      </c>
      <c r="E71" s="344"/>
      <c r="F71" s="142"/>
      <c r="G71" s="142"/>
    </row>
    <row r="72" spans="1:7" ht="16.5" customHeight="1" x14ac:dyDescent="0.2">
      <c r="A72" s="521" t="s">
        <v>440</v>
      </c>
      <c r="B72" s="488" t="s">
        <v>167</v>
      </c>
      <c r="C72" s="488">
        <v>1</v>
      </c>
      <c r="D72" s="488">
        <v>1</v>
      </c>
      <c r="E72" s="488">
        <v>26</v>
      </c>
      <c r="F72" s="142"/>
      <c r="G72" s="142"/>
    </row>
    <row r="73" spans="1:7" ht="16.5" x14ac:dyDescent="0.2">
      <c r="A73" s="496" t="s">
        <v>441</v>
      </c>
      <c r="B73" s="344" t="s">
        <v>167</v>
      </c>
      <c r="C73" s="344">
        <v>1</v>
      </c>
      <c r="D73" s="344">
        <v>1</v>
      </c>
      <c r="E73" s="344"/>
      <c r="F73" s="142"/>
      <c r="G73" s="142"/>
    </row>
    <row r="74" spans="1:7" ht="16.5" x14ac:dyDescent="0.2">
      <c r="A74" s="496" t="s">
        <v>442</v>
      </c>
      <c r="B74" s="344" t="s">
        <v>167</v>
      </c>
      <c r="C74" s="344">
        <v>9</v>
      </c>
      <c r="D74" s="344">
        <v>9</v>
      </c>
      <c r="E74" s="344"/>
      <c r="F74" s="142"/>
      <c r="G74" s="142"/>
    </row>
    <row r="75" spans="1:7" ht="17.25" thickBot="1" x14ac:dyDescent="0.25">
      <c r="A75" s="524" t="s">
        <v>443</v>
      </c>
      <c r="B75" s="347" t="s">
        <v>24</v>
      </c>
      <c r="C75" s="499">
        <v>223067</v>
      </c>
      <c r="D75" s="499">
        <v>223219</v>
      </c>
      <c r="E75" s="499"/>
      <c r="F75" s="142"/>
      <c r="G75" s="142"/>
    </row>
    <row r="76" spans="1:7" ht="16.5" x14ac:dyDescent="0.2">
      <c r="A76" s="523" t="s">
        <v>444</v>
      </c>
      <c r="B76" s="488" t="s">
        <v>167</v>
      </c>
      <c r="C76" s="495">
        <v>2</v>
      </c>
      <c r="D76" s="495">
        <v>2</v>
      </c>
      <c r="E76" s="495">
        <v>1</v>
      </c>
      <c r="F76" s="142"/>
      <c r="G76" s="142"/>
    </row>
    <row r="77" spans="1:7" ht="16.5" x14ac:dyDescent="0.2">
      <c r="A77" s="496" t="s">
        <v>445</v>
      </c>
      <c r="B77" s="344" t="s">
        <v>167</v>
      </c>
      <c r="C77" s="344">
        <v>1</v>
      </c>
      <c r="D77" s="344">
        <v>1</v>
      </c>
      <c r="E77" s="344"/>
      <c r="F77" s="142"/>
      <c r="G77" s="142"/>
    </row>
    <row r="78" spans="1:7" ht="16.5" x14ac:dyDescent="0.2">
      <c r="A78" s="498" t="s">
        <v>446</v>
      </c>
      <c r="B78" s="344" t="s">
        <v>167</v>
      </c>
      <c r="C78" s="486">
        <v>2504</v>
      </c>
      <c r="D78" s="486">
        <v>2451</v>
      </c>
      <c r="E78" s="486"/>
      <c r="F78" s="142"/>
      <c r="G78" s="142"/>
    </row>
    <row r="79" spans="1:7" ht="16.5" x14ac:dyDescent="0.2">
      <c r="A79" s="498" t="s">
        <v>447</v>
      </c>
      <c r="B79" s="344" t="s">
        <v>24</v>
      </c>
      <c r="C79" s="486" t="s">
        <v>495</v>
      </c>
      <c r="D79" s="486">
        <v>64769</v>
      </c>
      <c r="E79" s="486"/>
      <c r="F79" s="142"/>
      <c r="G79" s="142"/>
    </row>
    <row r="80" spans="1:7" ht="36.75" customHeight="1" x14ac:dyDescent="0.2">
      <c r="A80" s="496" t="s">
        <v>448</v>
      </c>
      <c r="B80" s="344" t="s">
        <v>167</v>
      </c>
      <c r="C80" s="344">
        <v>1</v>
      </c>
      <c r="D80" s="344">
        <v>1</v>
      </c>
      <c r="E80" s="344"/>
      <c r="F80" s="142"/>
      <c r="G80" s="142"/>
    </row>
    <row r="81" spans="1:10" ht="16.5" x14ac:dyDescent="0.2">
      <c r="A81" s="525" t="s">
        <v>449</v>
      </c>
      <c r="B81" s="488" t="s">
        <v>167</v>
      </c>
      <c r="C81" s="488">
        <v>2</v>
      </c>
      <c r="D81" s="488">
        <v>2</v>
      </c>
      <c r="E81" s="488">
        <v>1</v>
      </c>
      <c r="F81" s="142"/>
      <c r="G81" s="142"/>
    </row>
    <row r="82" spans="1:10" ht="16.5" x14ac:dyDescent="0.25">
      <c r="A82" s="490" t="s">
        <v>450</v>
      </c>
      <c r="B82" s="344" t="s">
        <v>167</v>
      </c>
      <c r="C82" s="344">
        <v>1</v>
      </c>
      <c r="D82" s="344">
        <v>1</v>
      </c>
      <c r="E82" s="344"/>
      <c r="F82" s="142"/>
      <c r="G82" s="142"/>
    </row>
    <row r="83" spans="1:10" ht="16.5" x14ac:dyDescent="0.2">
      <c r="A83" s="496" t="s">
        <v>451</v>
      </c>
      <c r="B83" s="344" t="s">
        <v>167</v>
      </c>
      <c r="C83" s="497">
        <v>0.5</v>
      </c>
      <c r="D83" s="497">
        <v>0.5</v>
      </c>
      <c r="E83" s="497"/>
      <c r="F83" s="142"/>
      <c r="G83" s="142"/>
    </row>
    <row r="84" spans="1:10" ht="16.5" x14ac:dyDescent="0.2">
      <c r="A84" s="498" t="s">
        <v>452</v>
      </c>
      <c r="B84" s="344" t="s">
        <v>167</v>
      </c>
      <c r="C84" s="486">
        <v>72258</v>
      </c>
      <c r="D84" s="486">
        <v>73708</v>
      </c>
      <c r="E84" s="486"/>
      <c r="F84" s="142"/>
      <c r="G84" s="142"/>
    </row>
    <row r="85" spans="1:10" ht="16.5" x14ac:dyDescent="0.2">
      <c r="A85" s="498" t="s">
        <v>453</v>
      </c>
      <c r="B85" s="344" t="s">
        <v>24</v>
      </c>
      <c r="C85" s="486">
        <v>195499</v>
      </c>
      <c r="D85" s="486">
        <v>176568</v>
      </c>
      <c r="E85" s="486"/>
      <c r="F85" s="142"/>
      <c r="G85" s="142"/>
    </row>
    <row r="86" spans="1:10" ht="19.5" customHeight="1" x14ac:dyDescent="0.25">
      <c r="A86" s="487" t="s">
        <v>496</v>
      </c>
      <c r="B86" s="484" t="s">
        <v>167</v>
      </c>
      <c r="C86" s="484">
        <f>C87</f>
        <v>1</v>
      </c>
      <c r="D86" s="484">
        <f>D87</f>
        <v>1</v>
      </c>
      <c r="E86" s="484"/>
      <c r="F86" s="142"/>
      <c r="G86" s="146"/>
      <c r="H86" s="147"/>
      <c r="I86" s="147"/>
      <c r="J86" s="147"/>
    </row>
    <row r="87" spans="1:10" ht="18" customHeight="1" thickBot="1" x14ac:dyDescent="0.3">
      <c r="A87" s="490" t="s">
        <v>497</v>
      </c>
      <c r="B87" s="338" t="s">
        <v>167</v>
      </c>
      <c r="C87" s="338">
        <v>1</v>
      </c>
      <c r="D87" s="338">
        <v>1</v>
      </c>
      <c r="E87" s="338"/>
      <c r="F87" s="142"/>
      <c r="G87" s="148"/>
      <c r="H87" s="147"/>
      <c r="I87" s="147"/>
      <c r="J87" s="147"/>
    </row>
    <row r="88" spans="1:10" ht="20.100000000000001" customHeight="1" thickBot="1" x14ac:dyDescent="0.25">
      <c r="A88" s="730" t="s">
        <v>171</v>
      </c>
      <c r="B88" s="731"/>
      <c r="C88" s="731"/>
      <c r="D88" s="731"/>
      <c r="E88" s="732"/>
    </row>
    <row r="89" spans="1:10" ht="16.5" customHeight="1" x14ac:dyDescent="0.25">
      <c r="A89" s="341" t="s">
        <v>454</v>
      </c>
      <c r="B89" s="333" t="s">
        <v>167</v>
      </c>
      <c r="C89" s="333">
        <f>C90+C102+C104</f>
        <v>24</v>
      </c>
      <c r="D89" s="333">
        <f>D90+D102+D104</f>
        <v>24</v>
      </c>
      <c r="E89" s="333">
        <v>50</v>
      </c>
      <c r="F89" s="142"/>
      <c r="G89" s="142"/>
    </row>
    <row r="90" spans="1:10" ht="16.5" x14ac:dyDescent="0.25">
      <c r="A90" s="500" t="s">
        <v>455</v>
      </c>
      <c r="B90" s="484" t="s">
        <v>167</v>
      </c>
      <c r="C90" s="484">
        <f>SUM(C91:C100)</f>
        <v>14</v>
      </c>
      <c r="D90" s="484">
        <f>SUM(D91:D100)</f>
        <v>14</v>
      </c>
      <c r="E90" s="484"/>
      <c r="F90" s="142"/>
      <c r="G90" s="142"/>
    </row>
    <row r="91" spans="1:10" ht="16.5" x14ac:dyDescent="0.25">
      <c r="A91" s="343" t="s">
        <v>456</v>
      </c>
      <c r="B91" s="335" t="s">
        <v>167</v>
      </c>
      <c r="C91" s="335">
        <v>1</v>
      </c>
      <c r="D91" s="335">
        <v>1</v>
      </c>
      <c r="E91" s="335">
        <v>1</v>
      </c>
      <c r="F91" s="142"/>
      <c r="G91" s="142"/>
    </row>
    <row r="92" spans="1:10" ht="16.5" x14ac:dyDescent="0.25">
      <c r="A92" s="348" t="s">
        <v>457</v>
      </c>
      <c r="B92" s="335" t="s">
        <v>167</v>
      </c>
      <c r="C92" s="335">
        <v>2</v>
      </c>
      <c r="D92" s="335">
        <v>2</v>
      </c>
      <c r="E92" s="335">
        <v>1</v>
      </c>
      <c r="F92" s="142"/>
      <c r="G92" s="142"/>
    </row>
    <row r="93" spans="1:10" ht="17.25" customHeight="1" x14ac:dyDescent="0.25">
      <c r="A93" s="343" t="s">
        <v>458</v>
      </c>
      <c r="B93" s="335" t="s">
        <v>167</v>
      </c>
      <c r="C93" s="335">
        <v>1</v>
      </c>
      <c r="D93" s="335">
        <v>1</v>
      </c>
      <c r="E93" s="335"/>
      <c r="F93" s="142"/>
      <c r="G93" s="142"/>
    </row>
    <row r="94" spans="1:10" ht="16.5" x14ac:dyDescent="0.25">
      <c r="A94" s="343" t="s">
        <v>459</v>
      </c>
      <c r="B94" s="335" t="s">
        <v>167</v>
      </c>
      <c r="C94" s="335">
        <v>1</v>
      </c>
      <c r="D94" s="335">
        <v>1</v>
      </c>
      <c r="E94" s="335"/>
      <c r="F94" s="142"/>
      <c r="G94" s="142"/>
    </row>
    <row r="95" spans="1:10" ht="15.75" customHeight="1" x14ac:dyDescent="0.25">
      <c r="A95" s="349" t="s">
        <v>460</v>
      </c>
      <c r="B95" s="335" t="s">
        <v>167</v>
      </c>
      <c r="C95" s="335">
        <v>2</v>
      </c>
      <c r="D95" s="335">
        <v>2</v>
      </c>
      <c r="E95" s="335"/>
      <c r="F95" s="142"/>
      <c r="G95" s="142"/>
    </row>
    <row r="96" spans="1:10" ht="15.75" customHeight="1" x14ac:dyDescent="0.25">
      <c r="A96" s="349" t="s">
        <v>461</v>
      </c>
      <c r="B96" s="335" t="s">
        <v>167</v>
      </c>
      <c r="C96" s="335">
        <v>1</v>
      </c>
      <c r="D96" s="335">
        <v>1</v>
      </c>
      <c r="E96" s="335"/>
      <c r="F96" s="142"/>
      <c r="G96" s="142"/>
    </row>
    <row r="97" spans="1:10" ht="15.75" customHeight="1" x14ac:dyDescent="0.25">
      <c r="A97" s="349" t="s">
        <v>462</v>
      </c>
      <c r="B97" s="335" t="s">
        <v>167</v>
      </c>
      <c r="C97" s="335">
        <v>2</v>
      </c>
      <c r="D97" s="335">
        <v>2</v>
      </c>
      <c r="E97" s="335"/>
      <c r="F97" s="142"/>
      <c r="G97" s="142"/>
    </row>
    <row r="98" spans="1:10" ht="15.75" customHeight="1" x14ac:dyDescent="0.25">
      <c r="A98" s="349" t="s">
        <v>463</v>
      </c>
      <c r="B98" s="335" t="s">
        <v>167</v>
      </c>
      <c r="C98" s="335">
        <v>2</v>
      </c>
      <c r="D98" s="335">
        <v>2</v>
      </c>
      <c r="E98" s="335"/>
      <c r="F98" s="142"/>
      <c r="G98" s="142"/>
    </row>
    <row r="99" spans="1:10" ht="15.75" customHeight="1" x14ac:dyDescent="0.25">
      <c r="A99" s="349" t="s">
        <v>464</v>
      </c>
      <c r="B99" s="335" t="s">
        <v>167</v>
      </c>
      <c r="C99" s="335">
        <v>1</v>
      </c>
      <c r="D99" s="335">
        <v>1</v>
      </c>
      <c r="E99" s="335"/>
      <c r="F99" s="142"/>
      <c r="G99" s="142"/>
    </row>
    <row r="100" spans="1:10" ht="15.75" customHeight="1" x14ac:dyDescent="0.25">
      <c r="A100" s="349" t="s">
        <v>465</v>
      </c>
      <c r="B100" s="335" t="s">
        <v>167</v>
      </c>
      <c r="C100" s="335">
        <v>1</v>
      </c>
      <c r="D100" s="335">
        <v>1</v>
      </c>
      <c r="E100" s="335"/>
      <c r="F100" s="142"/>
      <c r="G100" s="142"/>
    </row>
    <row r="101" spans="1:10" ht="15.75" customHeight="1" x14ac:dyDescent="0.25">
      <c r="A101" s="345" t="s">
        <v>466</v>
      </c>
      <c r="B101" s="335" t="s">
        <v>24</v>
      </c>
      <c r="C101" s="336">
        <v>4598</v>
      </c>
      <c r="D101" s="336">
        <v>4646</v>
      </c>
      <c r="E101" s="336"/>
      <c r="F101" s="142"/>
      <c r="G101" s="142"/>
    </row>
    <row r="102" spans="1:10" ht="16.5" x14ac:dyDescent="0.25">
      <c r="A102" s="501" t="s">
        <v>467</v>
      </c>
      <c r="B102" s="484" t="s">
        <v>167</v>
      </c>
      <c r="C102" s="484">
        <v>9</v>
      </c>
      <c r="D102" s="484">
        <v>9</v>
      </c>
      <c r="E102" s="484">
        <v>1</v>
      </c>
      <c r="F102" s="142"/>
      <c r="G102" s="142"/>
    </row>
    <row r="103" spans="1:10" ht="19.5" customHeight="1" x14ac:dyDescent="0.25">
      <c r="A103" s="502" t="s">
        <v>403</v>
      </c>
      <c r="B103" s="335" t="s">
        <v>24</v>
      </c>
      <c r="C103" s="486">
        <v>6259</v>
      </c>
      <c r="D103" s="508" t="s">
        <v>468</v>
      </c>
      <c r="E103" s="486">
        <v>9429</v>
      </c>
      <c r="F103" s="142"/>
      <c r="G103" s="142"/>
    </row>
    <row r="104" spans="1:10" ht="19.5" customHeight="1" x14ac:dyDescent="0.25">
      <c r="A104" s="487" t="s">
        <v>498</v>
      </c>
      <c r="B104" s="484" t="s">
        <v>167</v>
      </c>
      <c r="C104" s="484">
        <f>C105</f>
        <v>1</v>
      </c>
      <c r="D104" s="484">
        <f>D105</f>
        <v>1</v>
      </c>
      <c r="E104" s="484"/>
      <c r="F104" s="142"/>
      <c r="G104" s="146"/>
      <c r="H104" s="147"/>
      <c r="I104" s="147"/>
      <c r="J104" s="147"/>
    </row>
    <row r="105" spans="1:10" ht="18" customHeight="1" thickBot="1" x14ac:dyDescent="0.3">
      <c r="A105" s="490" t="s">
        <v>499</v>
      </c>
      <c r="B105" s="338" t="s">
        <v>167</v>
      </c>
      <c r="C105" s="338">
        <v>1</v>
      </c>
      <c r="D105" s="338">
        <v>1</v>
      </c>
      <c r="E105" s="338"/>
      <c r="F105" s="142"/>
      <c r="G105" s="148"/>
      <c r="H105" s="147"/>
      <c r="I105" s="147"/>
      <c r="J105" s="147"/>
    </row>
    <row r="106" spans="1:10" ht="20.100000000000001" customHeight="1" thickBot="1" x14ac:dyDescent="0.25">
      <c r="A106" s="730" t="s">
        <v>268</v>
      </c>
      <c r="B106" s="733"/>
      <c r="C106" s="733"/>
      <c r="D106" s="733"/>
      <c r="E106" s="734"/>
    </row>
    <row r="107" spans="1:10" ht="19.5" customHeight="1" x14ac:dyDescent="0.25">
      <c r="A107" s="526" t="s">
        <v>469</v>
      </c>
      <c r="B107" s="517" t="s">
        <v>167</v>
      </c>
      <c r="C107" s="505">
        <f>C108+C111+C114+C117</f>
        <v>3</v>
      </c>
      <c r="D107" s="505">
        <f>D108+D111+D114+D117</f>
        <v>4</v>
      </c>
      <c r="E107" s="505"/>
      <c r="F107" s="142"/>
      <c r="G107" s="142"/>
    </row>
    <row r="108" spans="1:10" ht="19.5" customHeight="1" x14ac:dyDescent="0.25">
      <c r="A108" s="501" t="s">
        <v>470</v>
      </c>
      <c r="B108" s="488" t="s">
        <v>167</v>
      </c>
      <c r="C108" s="495">
        <v>1</v>
      </c>
      <c r="D108" s="495">
        <v>1</v>
      </c>
      <c r="E108" s="495"/>
      <c r="F108" s="142"/>
      <c r="G108" s="142"/>
    </row>
    <row r="109" spans="1:10" ht="19.5" customHeight="1" x14ac:dyDescent="0.25">
      <c r="A109" s="502" t="s">
        <v>471</v>
      </c>
      <c r="B109" s="346" t="s">
        <v>167</v>
      </c>
      <c r="C109" s="506">
        <v>1</v>
      </c>
      <c r="D109" s="506">
        <v>1</v>
      </c>
      <c r="E109" s="506"/>
      <c r="F109" s="142"/>
      <c r="G109" s="142"/>
    </row>
    <row r="110" spans="1:10" ht="19.5" customHeight="1" x14ac:dyDescent="0.25">
      <c r="A110" s="503" t="s">
        <v>472</v>
      </c>
      <c r="B110" s="344" t="s">
        <v>24</v>
      </c>
      <c r="C110" s="486">
        <v>2976</v>
      </c>
      <c r="D110" s="486">
        <v>2708</v>
      </c>
      <c r="E110" s="486"/>
      <c r="F110" s="142"/>
      <c r="G110" s="142"/>
    </row>
    <row r="111" spans="1:10" ht="36" customHeight="1" x14ac:dyDescent="0.25">
      <c r="A111" s="527" t="s">
        <v>473</v>
      </c>
      <c r="B111" s="488" t="s">
        <v>167</v>
      </c>
      <c r="C111" s="495">
        <v>1</v>
      </c>
      <c r="D111" s="495">
        <v>1</v>
      </c>
      <c r="E111" s="495"/>
      <c r="F111" s="142"/>
      <c r="G111" s="142"/>
    </row>
    <row r="112" spans="1:10" ht="19.5" customHeight="1" x14ac:dyDescent="0.25">
      <c r="A112" s="502" t="s">
        <v>474</v>
      </c>
      <c r="B112" s="346" t="s">
        <v>167</v>
      </c>
      <c r="C112" s="506">
        <v>1</v>
      </c>
      <c r="D112" s="506">
        <v>1</v>
      </c>
      <c r="E112" s="506"/>
      <c r="F112" s="142"/>
      <c r="G112" s="142"/>
    </row>
    <row r="113" spans="1:7" ht="19.5" customHeight="1" x14ac:dyDescent="0.25">
      <c r="A113" s="503" t="s">
        <v>472</v>
      </c>
      <c r="B113" s="344" t="s">
        <v>24</v>
      </c>
      <c r="C113" s="486">
        <v>505</v>
      </c>
      <c r="D113" s="486">
        <v>474</v>
      </c>
      <c r="E113" s="486"/>
      <c r="F113" s="142"/>
      <c r="G113" s="142"/>
    </row>
    <row r="114" spans="1:7" ht="34.5" customHeight="1" x14ac:dyDescent="0.25">
      <c r="A114" s="527" t="s">
        <v>475</v>
      </c>
      <c r="B114" s="488" t="s">
        <v>167</v>
      </c>
      <c r="C114" s="495">
        <v>1</v>
      </c>
      <c r="D114" s="495">
        <v>1</v>
      </c>
      <c r="E114" s="495"/>
      <c r="F114" s="142"/>
      <c r="G114" s="142"/>
    </row>
    <row r="115" spans="1:7" ht="19.5" customHeight="1" x14ac:dyDescent="0.25">
      <c r="A115" s="502" t="s">
        <v>500</v>
      </c>
      <c r="B115" s="346" t="s">
        <v>167</v>
      </c>
      <c r="C115" s="506">
        <v>1</v>
      </c>
      <c r="D115" s="506">
        <v>1</v>
      </c>
      <c r="E115" s="506"/>
      <c r="F115" s="142"/>
      <c r="G115" s="142"/>
    </row>
    <row r="116" spans="1:7" ht="19.5" customHeight="1" x14ac:dyDescent="0.25">
      <c r="A116" s="503" t="s">
        <v>472</v>
      </c>
      <c r="B116" s="344" t="s">
        <v>24</v>
      </c>
      <c r="C116" s="486">
        <v>2186</v>
      </c>
      <c r="D116" s="486">
        <v>1460</v>
      </c>
      <c r="E116" s="486"/>
      <c r="F116" s="142"/>
      <c r="G116" s="142"/>
    </row>
    <row r="117" spans="1:7" ht="34.5" customHeight="1" x14ac:dyDescent="0.25">
      <c r="A117" s="527" t="s">
        <v>501</v>
      </c>
      <c r="B117" s="488" t="s">
        <v>167</v>
      </c>
      <c r="C117" s="495">
        <v>0</v>
      </c>
      <c r="D117" s="495">
        <v>1</v>
      </c>
      <c r="E117" s="495"/>
      <c r="F117" s="142"/>
      <c r="G117" s="142"/>
    </row>
    <row r="118" spans="1:7" ht="19.5" customHeight="1" thickBot="1" x14ac:dyDescent="0.3">
      <c r="A118" s="502" t="s">
        <v>502</v>
      </c>
      <c r="B118" s="528" t="s">
        <v>167</v>
      </c>
      <c r="C118" s="529">
        <v>0</v>
      </c>
      <c r="D118" s="529">
        <v>1</v>
      </c>
      <c r="E118" s="529"/>
      <c r="F118" s="142"/>
      <c r="G118" s="142"/>
    </row>
    <row r="119" spans="1:7" ht="20.100000000000001" customHeight="1" thickBot="1" x14ac:dyDescent="0.25">
      <c r="A119" s="730" t="s">
        <v>36</v>
      </c>
      <c r="B119" s="735"/>
      <c r="C119" s="735"/>
      <c r="D119" s="735"/>
      <c r="E119" s="736"/>
    </row>
    <row r="120" spans="1:7" ht="19.5" customHeight="1" x14ac:dyDescent="0.25">
      <c r="A120" s="526" t="s">
        <v>476</v>
      </c>
      <c r="B120" s="504" t="s">
        <v>167</v>
      </c>
      <c r="C120" s="504">
        <v>1</v>
      </c>
      <c r="D120" s="504">
        <v>1</v>
      </c>
      <c r="E120" s="504">
        <v>1</v>
      </c>
      <c r="F120" s="142"/>
      <c r="G120" s="142"/>
    </row>
    <row r="121" spans="1:7" ht="17.25" customHeight="1" x14ac:dyDescent="0.25">
      <c r="A121" s="503" t="s">
        <v>477</v>
      </c>
      <c r="B121" s="507" t="s">
        <v>24</v>
      </c>
      <c r="C121" s="507">
        <v>423</v>
      </c>
      <c r="D121" s="507">
        <v>493</v>
      </c>
      <c r="E121" s="507"/>
      <c r="F121" s="142"/>
      <c r="G121" s="142"/>
    </row>
    <row r="122" spans="1:7" ht="20.25" customHeight="1" x14ac:dyDescent="0.25">
      <c r="A122" s="501" t="s">
        <v>478</v>
      </c>
      <c r="B122" s="484" t="s">
        <v>167</v>
      </c>
      <c r="C122" s="484">
        <v>1</v>
      </c>
      <c r="D122" s="484">
        <v>1</v>
      </c>
      <c r="E122" s="484"/>
      <c r="F122" s="142"/>
      <c r="G122" s="142"/>
    </row>
    <row r="123" spans="1:7" ht="16.5" customHeight="1" x14ac:dyDescent="0.25">
      <c r="A123" s="530" t="s">
        <v>479</v>
      </c>
      <c r="B123" s="507" t="s">
        <v>24</v>
      </c>
      <c r="C123" s="531">
        <v>15189</v>
      </c>
      <c r="D123" s="531">
        <v>15189</v>
      </c>
      <c r="E123" s="531"/>
      <c r="F123" s="142"/>
      <c r="G123" s="142"/>
    </row>
    <row r="124" spans="1:7" ht="36" customHeight="1" thickBot="1" x14ac:dyDescent="0.3">
      <c r="A124" s="532" t="s">
        <v>503</v>
      </c>
      <c r="B124" s="533" t="s">
        <v>167</v>
      </c>
      <c r="C124" s="533">
        <v>1</v>
      </c>
      <c r="D124" s="533">
        <v>1</v>
      </c>
      <c r="E124" s="533"/>
      <c r="F124" s="142"/>
      <c r="G124" s="142"/>
    </row>
  </sheetData>
  <mergeCells count="10">
    <mergeCell ref="A61:E61"/>
    <mergeCell ref="A88:E88"/>
    <mergeCell ref="A106:E106"/>
    <mergeCell ref="A119:E119"/>
    <mergeCell ref="A1:E1"/>
    <mergeCell ref="D2:E2"/>
    <mergeCell ref="A3:A4"/>
    <mergeCell ref="B3:D3"/>
    <mergeCell ref="A6:E6"/>
    <mergeCell ref="A42:E4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5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X14" sqref="X14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746" t="s">
        <v>263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6" customHeight="1" thickBot="1" x14ac:dyDescent="0.3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22"/>
    </row>
    <row r="3" spans="1:15" ht="45.75" customHeight="1" thickBot="1" x14ac:dyDescent="0.25">
      <c r="A3" s="222"/>
      <c r="B3" s="747" t="s">
        <v>114</v>
      </c>
      <c r="C3" s="744" t="s">
        <v>173</v>
      </c>
      <c r="D3" s="745"/>
      <c r="E3" s="744" t="s">
        <v>179</v>
      </c>
      <c r="F3" s="745"/>
      <c r="G3" s="744" t="s">
        <v>174</v>
      </c>
      <c r="H3" s="745"/>
      <c r="I3" s="744" t="s">
        <v>175</v>
      </c>
      <c r="J3" s="745"/>
      <c r="K3" s="744" t="s">
        <v>176</v>
      </c>
      <c r="L3" s="745"/>
      <c r="M3" s="744" t="s">
        <v>177</v>
      </c>
      <c r="N3" s="745"/>
    </row>
    <row r="4" spans="1:15" ht="23.25" customHeight="1" thickBot="1" x14ac:dyDescent="0.25">
      <c r="A4" s="222"/>
      <c r="B4" s="748"/>
      <c r="C4" s="265">
        <v>2014</v>
      </c>
      <c r="D4" s="266">
        <v>2015</v>
      </c>
      <c r="E4" s="265">
        <v>2014</v>
      </c>
      <c r="F4" s="266">
        <v>2015</v>
      </c>
      <c r="G4" s="265">
        <v>2014</v>
      </c>
      <c r="H4" s="266">
        <v>2015</v>
      </c>
      <c r="I4" s="265">
        <v>2014</v>
      </c>
      <c r="J4" s="266">
        <v>2015</v>
      </c>
      <c r="K4" s="265">
        <v>2014</v>
      </c>
      <c r="L4" s="266">
        <v>2015</v>
      </c>
      <c r="M4" s="265">
        <v>2014</v>
      </c>
      <c r="N4" s="266">
        <v>2015</v>
      </c>
    </row>
    <row r="5" spans="1:15" s="45" customFormat="1" ht="45" customHeight="1" x14ac:dyDescent="0.2">
      <c r="A5" s="267"/>
      <c r="B5" s="268" t="s">
        <v>9</v>
      </c>
      <c r="C5" s="269">
        <v>7294.3281818181822</v>
      </c>
      <c r="D5" s="269">
        <v>5815.07</v>
      </c>
      <c r="E5" s="269">
        <v>14076.37</v>
      </c>
      <c r="F5" s="270">
        <v>14766.91</v>
      </c>
      <c r="G5" s="269">
        <v>1423.18</v>
      </c>
      <c r="H5" s="269">
        <v>1243.48</v>
      </c>
      <c r="I5" s="269">
        <v>734.14</v>
      </c>
      <c r="J5" s="270">
        <v>784.33</v>
      </c>
      <c r="K5" s="269">
        <v>1244.8</v>
      </c>
      <c r="L5" s="269">
        <v>1251.8499999999999</v>
      </c>
      <c r="M5" s="271">
        <v>19.91</v>
      </c>
      <c r="N5" s="271">
        <v>17.100000000000001</v>
      </c>
    </row>
    <row r="6" spans="1:15" s="45" customFormat="1" ht="39" customHeight="1" x14ac:dyDescent="0.2">
      <c r="A6" s="267"/>
      <c r="B6" s="272" t="s">
        <v>10</v>
      </c>
      <c r="C6" s="273">
        <v>7151.58</v>
      </c>
      <c r="D6" s="273">
        <v>5701.4874999999993</v>
      </c>
      <c r="E6" s="273">
        <v>14191.63</v>
      </c>
      <c r="F6" s="274">
        <v>14531.125</v>
      </c>
      <c r="G6" s="273">
        <v>1410.5</v>
      </c>
      <c r="H6" s="273">
        <v>1197.5999999999999</v>
      </c>
      <c r="I6" s="273">
        <v>728.55</v>
      </c>
      <c r="J6" s="274">
        <v>785.55</v>
      </c>
      <c r="K6" s="273">
        <v>1300.98</v>
      </c>
      <c r="L6" s="273">
        <v>1227.19</v>
      </c>
      <c r="M6" s="275">
        <v>20.83</v>
      </c>
      <c r="N6" s="275">
        <v>16.84</v>
      </c>
    </row>
    <row r="7" spans="1:15" s="45" customFormat="1" ht="39.75" customHeight="1" x14ac:dyDescent="0.2">
      <c r="A7" s="267"/>
      <c r="B7" s="272" t="s">
        <v>11</v>
      </c>
      <c r="C7" s="273">
        <v>6667.56</v>
      </c>
      <c r="D7" s="273">
        <v>5925.4554545454539</v>
      </c>
      <c r="E7" s="273">
        <v>15656.79</v>
      </c>
      <c r="F7" s="274">
        <v>13742.160909090908</v>
      </c>
      <c r="G7" s="273">
        <v>1451.62</v>
      </c>
      <c r="H7" s="273">
        <v>1138.6400000000001</v>
      </c>
      <c r="I7" s="273">
        <v>773.07</v>
      </c>
      <c r="J7" s="274">
        <v>786.32</v>
      </c>
      <c r="K7" s="273">
        <v>1336.08</v>
      </c>
      <c r="L7" s="273">
        <v>1178.6300000000001</v>
      </c>
      <c r="M7" s="275">
        <v>20.74</v>
      </c>
      <c r="N7" s="275">
        <v>16.22</v>
      </c>
    </row>
    <row r="8" spans="1:15" s="45" customFormat="1" ht="43.5" customHeight="1" x14ac:dyDescent="0.2">
      <c r="A8" s="267"/>
      <c r="B8" s="272" t="s">
        <v>12</v>
      </c>
      <c r="C8" s="273">
        <v>6670.24</v>
      </c>
      <c r="D8" s="273">
        <v>6027.97</v>
      </c>
      <c r="E8" s="273">
        <v>17370.75</v>
      </c>
      <c r="F8" s="274">
        <v>12779.75</v>
      </c>
      <c r="G8" s="273">
        <v>1431.5</v>
      </c>
      <c r="H8" s="273">
        <v>1150.0999999999999</v>
      </c>
      <c r="I8" s="273">
        <v>792.33</v>
      </c>
      <c r="J8" s="274">
        <v>768.8</v>
      </c>
      <c r="K8" s="273">
        <v>1299</v>
      </c>
      <c r="L8" s="273">
        <v>1197.9100000000001</v>
      </c>
      <c r="M8" s="275">
        <v>19.71</v>
      </c>
      <c r="N8" s="275">
        <v>16.34</v>
      </c>
    </row>
    <row r="9" spans="1:15" s="45" customFormat="1" ht="41.25" customHeight="1" x14ac:dyDescent="0.2">
      <c r="B9" s="272" t="s">
        <v>13</v>
      </c>
      <c r="C9" s="273">
        <v>6883.15</v>
      </c>
      <c r="D9" s="273">
        <v>6300.0776315789481</v>
      </c>
      <c r="E9" s="273">
        <v>19434.38</v>
      </c>
      <c r="F9" s="274">
        <v>13504.998684210526</v>
      </c>
      <c r="G9" s="273">
        <v>1455.89</v>
      </c>
      <c r="H9" s="273">
        <v>1140.26</v>
      </c>
      <c r="I9" s="273">
        <v>821.05</v>
      </c>
      <c r="J9" s="274">
        <v>784.42</v>
      </c>
      <c r="K9" s="273">
        <v>1286.69</v>
      </c>
      <c r="L9" s="273">
        <v>1199.05</v>
      </c>
      <c r="M9" s="275">
        <v>19.36</v>
      </c>
      <c r="N9" s="275">
        <v>16.8</v>
      </c>
    </row>
    <row r="10" spans="1:15" s="45" customFormat="1" ht="41.25" customHeight="1" x14ac:dyDescent="0.2">
      <c r="B10" s="272" t="s">
        <v>14</v>
      </c>
      <c r="C10" s="273">
        <v>6805.8</v>
      </c>
      <c r="D10" s="273">
        <v>5833.2168181818179</v>
      </c>
      <c r="E10" s="273">
        <v>18568.22</v>
      </c>
      <c r="F10" s="274">
        <v>12776.591363636364</v>
      </c>
      <c r="G10" s="273">
        <v>1452.57</v>
      </c>
      <c r="H10" s="273">
        <v>1088.77</v>
      </c>
      <c r="I10" s="273">
        <v>832.19</v>
      </c>
      <c r="J10" s="274">
        <v>726.77</v>
      </c>
      <c r="K10" s="273">
        <v>1279.0999999999999</v>
      </c>
      <c r="L10" s="273">
        <v>1181.5</v>
      </c>
      <c r="M10" s="275">
        <v>19.79</v>
      </c>
      <c r="N10" s="275">
        <v>16.100000000000001</v>
      </c>
    </row>
    <row r="11" spans="1:15" s="45" customFormat="1" ht="47.25" customHeight="1" x14ac:dyDescent="0.2">
      <c r="B11" s="276" t="s">
        <v>113</v>
      </c>
      <c r="C11" s="277">
        <v>7104.02</v>
      </c>
      <c r="D11" s="273">
        <v>5456.2165217391303</v>
      </c>
      <c r="E11" s="277">
        <v>19046.737391304348</v>
      </c>
      <c r="F11" s="274">
        <v>11380.55</v>
      </c>
      <c r="G11" s="277">
        <v>1492.48</v>
      </c>
      <c r="H11" s="273">
        <v>1014.09</v>
      </c>
      <c r="I11" s="277">
        <v>871.36</v>
      </c>
      <c r="J11" s="274">
        <v>642.57000000000005</v>
      </c>
      <c r="K11" s="277">
        <v>1311.11</v>
      </c>
      <c r="L11" s="273">
        <v>1130.04</v>
      </c>
      <c r="M11" s="278">
        <v>20.93</v>
      </c>
      <c r="N11" s="275">
        <v>15.07</v>
      </c>
    </row>
    <row r="12" spans="1:15" s="45" customFormat="1" ht="43.5" customHeight="1" x14ac:dyDescent="0.2">
      <c r="B12" s="276" t="s">
        <v>121</v>
      </c>
      <c r="C12" s="277">
        <v>7000.1750000000002</v>
      </c>
      <c r="D12" s="273">
        <v>5088.5600000000004</v>
      </c>
      <c r="E12" s="277">
        <v>18572.375</v>
      </c>
      <c r="F12" s="274">
        <v>10338.75</v>
      </c>
      <c r="G12" s="277">
        <v>1447.64</v>
      </c>
      <c r="H12" s="273">
        <v>983.15</v>
      </c>
      <c r="I12" s="277">
        <v>875.32</v>
      </c>
      <c r="J12" s="274">
        <v>595.4</v>
      </c>
      <c r="K12" s="277">
        <v>1295.94</v>
      </c>
      <c r="L12" s="273">
        <v>1117.48</v>
      </c>
      <c r="M12" s="278">
        <v>19.8</v>
      </c>
      <c r="N12" s="275">
        <v>14.94</v>
      </c>
    </row>
    <row r="13" spans="1:15" s="45" customFormat="1" ht="42.75" customHeight="1" x14ac:dyDescent="0.2">
      <c r="B13" s="276" t="s">
        <v>127</v>
      </c>
      <c r="C13" s="277">
        <v>6871.8286363636362</v>
      </c>
      <c r="D13" s="277"/>
      <c r="E13" s="277">
        <v>18075.8</v>
      </c>
      <c r="F13" s="279"/>
      <c r="G13" s="277">
        <v>1362.29</v>
      </c>
      <c r="H13" s="277"/>
      <c r="I13" s="277">
        <v>841.88</v>
      </c>
      <c r="J13" s="279"/>
      <c r="K13" s="277">
        <v>1239.75</v>
      </c>
      <c r="L13" s="277"/>
      <c r="M13" s="278">
        <v>18.48</v>
      </c>
      <c r="N13" s="278"/>
    </row>
    <row r="14" spans="1:15" s="45" customFormat="1" ht="51.75" customHeight="1" x14ac:dyDescent="0.2">
      <c r="B14" s="272" t="s">
        <v>128</v>
      </c>
      <c r="C14" s="273">
        <v>6738.7278260869571</v>
      </c>
      <c r="D14" s="273"/>
      <c r="E14" s="273">
        <v>15765.327391304349</v>
      </c>
      <c r="F14" s="273"/>
      <c r="G14" s="273">
        <v>1259.3399999999999</v>
      </c>
      <c r="H14" s="273"/>
      <c r="I14" s="273">
        <v>778.24</v>
      </c>
      <c r="J14" s="273"/>
      <c r="K14" s="273">
        <v>1221.27</v>
      </c>
      <c r="L14" s="273"/>
      <c r="M14" s="275">
        <v>17.170000000000002</v>
      </c>
      <c r="N14" s="273"/>
    </row>
    <row r="15" spans="1:15" s="45" customFormat="1" ht="45" customHeight="1" x14ac:dyDescent="0.2">
      <c r="B15" s="272" t="s">
        <v>132</v>
      </c>
      <c r="C15" s="273">
        <v>6700.67</v>
      </c>
      <c r="D15" s="280"/>
      <c r="E15" s="273">
        <v>15702.375</v>
      </c>
      <c r="F15" s="281"/>
      <c r="G15" s="273">
        <v>1208.8499999999999</v>
      </c>
      <c r="H15" s="280"/>
      <c r="I15" s="273">
        <v>780.75</v>
      </c>
      <c r="J15" s="281"/>
      <c r="K15" s="273">
        <v>1176.3</v>
      </c>
      <c r="L15" s="280"/>
      <c r="M15" s="275">
        <v>15.97</v>
      </c>
      <c r="N15" s="282"/>
    </row>
    <row r="16" spans="1:15" s="45" customFormat="1" ht="51.75" customHeight="1" thickBot="1" x14ac:dyDescent="0.25">
      <c r="B16" s="272" t="s">
        <v>133</v>
      </c>
      <c r="C16" s="273">
        <v>6422.23</v>
      </c>
      <c r="D16" s="273"/>
      <c r="E16" s="283">
        <v>15914.29</v>
      </c>
      <c r="F16" s="274"/>
      <c r="G16" s="273">
        <v>1215.67</v>
      </c>
      <c r="H16" s="273"/>
      <c r="I16" s="283">
        <v>805.52</v>
      </c>
      <c r="J16" s="274"/>
      <c r="K16" s="273">
        <v>1200.94</v>
      </c>
      <c r="L16" s="273"/>
      <c r="M16" s="275">
        <v>16.239999999999998</v>
      </c>
      <c r="N16" s="275"/>
    </row>
    <row r="17" spans="2:14" s="45" customFormat="1" ht="49.5" customHeight="1" thickBot="1" x14ac:dyDescent="0.25">
      <c r="B17" s="284" t="s">
        <v>178</v>
      </c>
      <c r="C17" s="285">
        <f>AVERAGE(C5:C16)</f>
        <v>6859.1924703557315</v>
      </c>
      <c r="D17" s="285">
        <f>AVERAGE(D5:D16)</f>
        <v>5768.5067407556689</v>
      </c>
      <c r="E17" s="285">
        <f t="shared" ref="E17:I17" si="0">AVERAGE(E5:E16)</f>
        <v>16864.587065217391</v>
      </c>
      <c r="F17" s="285">
        <f>AVERAGE(F5:F16)</f>
        <v>12977.604494617226</v>
      </c>
      <c r="G17" s="285">
        <f>AVERAGE(G5:G16)</f>
        <v>1384.2941666666666</v>
      </c>
      <c r="H17" s="285">
        <f>AVERAGE(H5:H16)</f>
        <v>1119.51125</v>
      </c>
      <c r="I17" s="285">
        <f t="shared" si="0"/>
        <v>802.86666666666667</v>
      </c>
      <c r="J17" s="285">
        <f>AVERAGE(J5:J16)</f>
        <v>734.27</v>
      </c>
      <c r="K17" s="285">
        <f>AVERAGE(K5:K16)</f>
        <v>1265.9966666666667</v>
      </c>
      <c r="L17" s="285">
        <f>AVERAGE(L5:L16)</f>
        <v>1185.45625</v>
      </c>
      <c r="M17" s="286">
        <f>AVERAGE(M5:M16)</f>
        <v>19.077500000000004</v>
      </c>
      <c r="N17" s="286">
        <f>AVERAGE(N5:N16)</f>
        <v>16.17625</v>
      </c>
    </row>
    <row r="18" spans="2:14" ht="30" customHeight="1" x14ac:dyDescent="0.25"/>
    <row r="21" spans="2:14" x14ac:dyDescent="0.25">
      <c r="F21" s="69"/>
    </row>
    <row r="57" ht="42.75" customHeight="1" x14ac:dyDescent="0.25"/>
    <row r="96" spans="8:8" ht="26.25" x14ac:dyDescent="0.4">
      <c r="H96" s="126">
        <v>15</v>
      </c>
    </row>
    <row r="97" spans="8:8" ht="26.25" x14ac:dyDescent="0.4">
      <c r="H97" s="126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5" zoomScaleNormal="85" zoomScaleSheetLayoutView="95" workbookViewId="0">
      <selection activeCell="L85" sqref="L85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101"/>
      <c r="C3" s="101"/>
      <c r="D3" s="101"/>
      <c r="E3" s="101"/>
      <c r="F3" s="101"/>
      <c r="G3" s="101"/>
      <c r="H3" s="101"/>
      <c r="I3" s="21"/>
      <c r="J3" s="21"/>
    </row>
    <row r="4" spans="2:10" ht="14.25" customHeight="1" x14ac:dyDescent="0.25">
      <c r="B4" s="102"/>
      <c r="C4" s="19"/>
      <c r="D4" s="19"/>
      <c r="E4" s="19"/>
      <c r="F4" s="19"/>
      <c r="G4" s="19"/>
      <c r="H4" s="19"/>
      <c r="I4" s="21"/>
      <c r="J4" s="21"/>
    </row>
    <row r="5" spans="2:10" ht="14.25" x14ac:dyDescent="0.2">
      <c r="B5" s="102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102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102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102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102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102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103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4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5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5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5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6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93" zoomScaleNormal="32" zoomScaleSheetLayoutView="93" workbookViewId="0">
      <pane ySplit="4" topLeftCell="A5" activePane="bottomLeft" state="frozen"/>
      <selection activeCell="X91" sqref="X91"/>
      <selection pane="bottomLeft" activeCell="F70" sqref="F65:F70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749" t="s">
        <v>111</v>
      </c>
      <c r="B1" s="749"/>
      <c r="C1" s="749"/>
      <c r="D1" s="749"/>
      <c r="E1" s="749"/>
      <c r="F1" s="749"/>
    </row>
    <row r="2" spans="1:6" ht="23.25" thickBot="1" x14ac:dyDescent="0.25">
      <c r="A2" s="552"/>
      <c r="B2" s="552"/>
      <c r="C2" s="552"/>
      <c r="D2" s="552"/>
      <c r="E2" s="552"/>
      <c r="F2" s="552"/>
    </row>
    <row r="3" spans="1:6" ht="19.5" thickBot="1" x14ac:dyDescent="0.25">
      <c r="A3" s="623" t="s">
        <v>59</v>
      </c>
      <c r="B3" s="751" t="s">
        <v>33</v>
      </c>
      <c r="C3" s="753" t="s">
        <v>43</v>
      </c>
      <c r="D3" s="754"/>
      <c r="E3" s="755"/>
      <c r="F3" s="225" t="s">
        <v>44</v>
      </c>
    </row>
    <row r="4" spans="1:6" ht="28.5" customHeight="1" thickBot="1" x14ac:dyDescent="0.25">
      <c r="A4" s="750"/>
      <c r="B4" s="752"/>
      <c r="C4" s="226" t="s">
        <v>514</v>
      </c>
      <c r="D4" s="227" t="s">
        <v>515</v>
      </c>
      <c r="E4" s="555" t="s">
        <v>51</v>
      </c>
      <c r="F4" s="228" t="s">
        <v>515</v>
      </c>
    </row>
    <row r="5" spans="1:6" ht="23.25" customHeight="1" x14ac:dyDescent="0.3">
      <c r="A5" s="229" t="s">
        <v>30</v>
      </c>
      <c r="B5" s="230"/>
      <c r="C5" s="554"/>
      <c r="D5" s="554"/>
      <c r="E5" s="554"/>
      <c r="F5" s="554"/>
    </row>
    <row r="6" spans="1:6" ht="21.75" customHeight="1" x14ac:dyDescent="0.25">
      <c r="A6" s="231" t="s">
        <v>63</v>
      </c>
      <c r="B6" s="9" t="s">
        <v>38</v>
      </c>
      <c r="C6" s="554">
        <v>39.5</v>
      </c>
      <c r="D6" s="554">
        <v>46.4</v>
      </c>
      <c r="E6" s="554">
        <f t="shared" ref="E6:E34" si="0">D6/C6*100</f>
        <v>117.46835443037975</v>
      </c>
      <c r="F6" s="554">
        <v>44.97</v>
      </c>
    </row>
    <row r="7" spans="1:6" ht="21.75" customHeight="1" x14ac:dyDescent="0.25">
      <c r="A7" s="231" t="s">
        <v>290</v>
      </c>
      <c r="B7" s="9" t="s">
        <v>38</v>
      </c>
      <c r="C7" s="554">
        <v>76.3</v>
      </c>
      <c r="D7" s="554">
        <v>88.1</v>
      </c>
      <c r="E7" s="554">
        <f t="shared" si="0"/>
        <v>115.46526867627784</v>
      </c>
      <c r="F7" s="554">
        <v>64.069999999999993</v>
      </c>
    </row>
    <row r="8" spans="1:6" ht="21.75" customHeight="1" x14ac:dyDescent="0.25">
      <c r="A8" s="231" t="s">
        <v>227</v>
      </c>
      <c r="B8" s="9" t="s">
        <v>38</v>
      </c>
      <c r="C8" s="554">
        <v>73.2</v>
      </c>
      <c r="D8" s="554">
        <v>86.7</v>
      </c>
      <c r="E8" s="554">
        <f t="shared" si="0"/>
        <v>118.44262295081967</v>
      </c>
      <c r="F8" s="554">
        <v>66.44</v>
      </c>
    </row>
    <row r="9" spans="1:6" ht="21.75" customHeight="1" x14ac:dyDescent="0.25">
      <c r="A9" s="231" t="s">
        <v>64</v>
      </c>
      <c r="B9" s="9" t="s">
        <v>38</v>
      </c>
      <c r="C9" s="554">
        <v>91.3</v>
      </c>
      <c r="D9" s="554">
        <v>104.8</v>
      </c>
      <c r="E9" s="554">
        <f t="shared" si="0"/>
        <v>114.78641840087622</v>
      </c>
      <c r="F9" s="554">
        <v>108.28</v>
      </c>
    </row>
    <row r="10" spans="1:6" ht="21.75" customHeight="1" x14ac:dyDescent="0.25">
      <c r="A10" s="231" t="s">
        <v>291</v>
      </c>
      <c r="B10" s="9" t="s">
        <v>38</v>
      </c>
      <c r="C10" s="554">
        <v>75.7</v>
      </c>
      <c r="D10" s="554">
        <v>98.2</v>
      </c>
      <c r="E10" s="554">
        <f t="shared" si="0"/>
        <v>129.72258916776752</v>
      </c>
      <c r="F10" s="554">
        <v>96.34</v>
      </c>
    </row>
    <row r="11" spans="1:6" ht="21.75" customHeight="1" x14ac:dyDescent="0.25">
      <c r="A11" s="231" t="s">
        <v>65</v>
      </c>
      <c r="B11" s="9" t="s">
        <v>38</v>
      </c>
      <c r="C11" s="554">
        <v>65.599999999999994</v>
      </c>
      <c r="D11" s="554">
        <v>101.5</v>
      </c>
      <c r="E11" s="554">
        <f t="shared" si="0"/>
        <v>154.72560975609758</v>
      </c>
      <c r="F11" s="554">
        <v>97.79</v>
      </c>
    </row>
    <row r="12" spans="1:6" ht="21.75" customHeight="1" x14ac:dyDescent="0.25">
      <c r="A12" s="231" t="s">
        <v>66</v>
      </c>
      <c r="B12" s="9" t="s">
        <v>38</v>
      </c>
      <c r="C12" s="554">
        <v>43.8</v>
      </c>
      <c r="D12" s="554">
        <v>48.7</v>
      </c>
      <c r="E12" s="554">
        <f t="shared" si="0"/>
        <v>111.18721461187215</v>
      </c>
      <c r="F12" s="554">
        <v>48.33</v>
      </c>
    </row>
    <row r="13" spans="1:6" ht="21.75" customHeight="1" x14ac:dyDescent="0.25">
      <c r="A13" s="231" t="s">
        <v>300</v>
      </c>
      <c r="B13" s="9" t="s">
        <v>38</v>
      </c>
      <c r="C13" s="554">
        <v>51.2</v>
      </c>
      <c r="D13" s="554">
        <v>58.6</v>
      </c>
      <c r="E13" s="554">
        <f t="shared" si="0"/>
        <v>114.453125</v>
      </c>
      <c r="F13" s="554">
        <v>53.25</v>
      </c>
    </row>
    <row r="14" spans="1:6" ht="21.75" customHeight="1" x14ac:dyDescent="0.25">
      <c r="A14" s="231" t="s">
        <v>67</v>
      </c>
      <c r="B14" s="9" t="s">
        <v>38</v>
      </c>
      <c r="C14" s="554">
        <v>49</v>
      </c>
      <c r="D14" s="554">
        <v>50.9</v>
      </c>
      <c r="E14" s="554">
        <f t="shared" si="0"/>
        <v>103.87755102040816</v>
      </c>
      <c r="F14" s="554">
        <v>55.25</v>
      </c>
    </row>
    <row r="15" spans="1:6" ht="21.75" customHeight="1" x14ac:dyDescent="0.25">
      <c r="A15" s="231" t="s">
        <v>292</v>
      </c>
      <c r="B15" s="9" t="s">
        <v>38</v>
      </c>
      <c r="C15" s="554">
        <v>74</v>
      </c>
      <c r="D15" s="554">
        <v>68.7</v>
      </c>
      <c r="E15" s="554">
        <f t="shared" si="0"/>
        <v>92.837837837837839</v>
      </c>
      <c r="F15" s="554">
        <v>72</v>
      </c>
    </row>
    <row r="16" spans="1:6" ht="21.75" customHeight="1" x14ac:dyDescent="0.25">
      <c r="A16" s="231" t="s">
        <v>293</v>
      </c>
      <c r="B16" s="9" t="s">
        <v>38</v>
      </c>
      <c r="C16" s="554">
        <v>113.6</v>
      </c>
      <c r="D16" s="554">
        <v>96.8</v>
      </c>
      <c r="E16" s="554">
        <f t="shared" si="0"/>
        <v>85.211267605633793</v>
      </c>
      <c r="F16" s="554">
        <v>92.17</v>
      </c>
    </row>
    <row r="17" spans="1:6" ht="21.75" customHeight="1" x14ac:dyDescent="0.25">
      <c r="A17" s="231" t="s">
        <v>294</v>
      </c>
      <c r="B17" s="9" t="s">
        <v>38</v>
      </c>
      <c r="C17" s="554">
        <v>117.8</v>
      </c>
      <c r="D17" s="554">
        <v>155.5</v>
      </c>
      <c r="E17" s="554">
        <f t="shared" si="0"/>
        <v>132.00339558573856</v>
      </c>
      <c r="F17" s="554">
        <v>157.44999999999999</v>
      </c>
    </row>
    <row r="18" spans="1:6" ht="21.75" customHeight="1" x14ac:dyDescent="0.25">
      <c r="A18" s="231" t="s">
        <v>295</v>
      </c>
      <c r="B18" s="9" t="s">
        <v>38</v>
      </c>
      <c r="C18" s="554">
        <v>166.1</v>
      </c>
      <c r="D18" s="554">
        <v>195.9</v>
      </c>
      <c r="E18" s="554">
        <f t="shared" si="0"/>
        <v>117.94099939795304</v>
      </c>
      <c r="F18" s="554">
        <v>170.6</v>
      </c>
    </row>
    <row r="19" spans="1:6" ht="21.75" customHeight="1" x14ac:dyDescent="0.25">
      <c r="A19" s="231" t="s">
        <v>296</v>
      </c>
      <c r="B19" s="9" t="s">
        <v>38</v>
      </c>
      <c r="C19" s="554">
        <v>94</v>
      </c>
      <c r="D19" s="554">
        <v>114.1</v>
      </c>
      <c r="E19" s="554">
        <f t="shared" si="0"/>
        <v>121.38297872340425</v>
      </c>
      <c r="F19" s="554">
        <v>118</v>
      </c>
    </row>
    <row r="20" spans="1:6" ht="21.75" customHeight="1" x14ac:dyDescent="0.25">
      <c r="A20" s="231" t="s">
        <v>297</v>
      </c>
      <c r="B20" s="9" t="s">
        <v>38</v>
      </c>
      <c r="C20" s="554">
        <v>109.2</v>
      </c>
      <c r="D20" s="554">
        <v>152.9</v>
      </c>
      <c r="E20" s="554">
        <f t="shared" si="0"/>
        <v>140.01831501831501</v>
      </c>
      <c r="F20" s="554">
        <v>143.71</v>
      </c>
    </row>
    <row r="21" spans="1:6" ht="21.75" customHeight="1" x14ac:dyDescent="0.25">
      <c r="A21" s="231" t="s">
        <v>68</v>
      </c>
      <c r="B21" s="9" t="s">
        <v>38</v>
      </c>
      <c r="C21" s="554">
        <v>326.2</v>
      </c>
      <c r="D21" s="554">
        <v>453.6</v>
      </c>
      <c r="E21" s="554">
        <f t="shared" si="0"/>
        <v>139.05579399141632</v>
      </c>
      <c r="F21" s="554">
        <v>474.23</v>
      </c>
    </row>
    <row r="22" spans="1:6" ht="21.75" customHeight="1" x14ac:dyDescent="0.25">
      <c r="A22" s="231" t="s">
        <v>69</v>
      </c>
      <c r="B22" s="9" t="s">
        <v>38</v>
      </c>
      <c r="C22" s="554">
        <v>259.60000000000002</v>
      </c>
      <c r="D22" s="554">
        <v>363</v>
      </c>
      <c r="E22" s="554">
        <f t="shared" si="0"/>
        <v>139.83050847457625</v>
      </c>
      <c r="F22" s="554">
        <v>351.17</v>
      </c>
    </row>
    <row r="23" spans="1:6" ht="21.75" customHeight="1" x14ac:dyDescent="0.25">
      <c r="A23" s="231" t="s">
        <v>70</v>
      </c>
      <c r="B23" s="9" t="s">
        <v>38</v>
      </c>
      <c r="C23" s="554">
        <v>221.2</v>
      </c>
      <c r="D23" s="554">
        <v>311.60000000000002</v>
      </c>
      <c r="E23" s="554">
        <f t="shared" si="0"/>
        <v>140.86799276672696</v>
      </c>
      <c r="F23" s="554">
        <v>336.08</v>
      </c>
    </row>
    <row r="24" spans="1:6" ht="21.75" customHeight="1" x14ac:dyDescent="0.25">
      <c r="A24" s="231" t="s">
        <v>71</v>
      </c>
      <c r="B24" s="9" t="s">
        <v>38</v>
      </c>
      <c r="C24" s="554">
        <v>320</v>
      </c>
      <c r="D24" s="554">
        <v>348.1</v>
      </c>
      <c r="E24" s="554">
        <f t="shared" si="0"/>
        <v>108.78125</v>
      </c>
      <c r="F24" s="554">
        <v>392.78</v>
      </c>
    </row>
    <row r="25" spans="1:6" ht="21.75" customHeight="1" x14ac:dyDescent="0.25">
      <c r="A25" s="231" t="s">
        <v>298</v>
      </c>
      <c r="B25" s="9" t="s">
        <v>38</v>
      </c>
      <c r="C25" s="554">
        <v>159.6</v>
      </c>
      <c r="D25" s="554">
        <v>170</v>
      </c>
      <c r="E25" s="554">
        <f t="shared" si="0"/>
        <v>106.51629072681705</v>
      </c>
      <c r="F25" s="554">
        <v>176.15</v>
      </c>
    </row>
    <row r="26" spans="1:6" ht="21.75" customHeight="1" x14ac:dyDescent="0.25">
      <c r="A26" s="231" t="s">
        <v>72</v>
      </c>
      <c r="B26" s="9" t="s">
        <v>41</v>
      </c>
      <c r="C26" s="554">
        <v>51.1</v>
      </c>
      <c r="D26" s="554">
        <v>49.3</v>
      </c>
      <c r="E26" s="554">
        <f t="shared" si="0"/>
        <v>96.47749510763208</v>
      </c>
      <c r="F26" s="554">
        <v>47.43</v>
      </c>
    </row>
    <row r="27" spans="1:6" ht="21.75" customHeight="1" x14ac:dyDescent="0.25">
      <c r="A27" s="231" t="s">
        <v>299</v>
      </c>
      <c r="B27" s="9" t="s">
        <v>39</v>
      </c>
      <c r="C27" s="554">
        <v>67.5</v>
      </c>
      <c r="D27" s="554">
        <v>70.400000000000006</v>
      </c>
      <c r="E27" s="554">
        <f t="shared" si="0"/>
        <v>104.2962962962963</v>
      </c>
      <c r="F27" s="554">
        <v>67.27</v>
      </c>
    </row>
    <row r="28" spans="1:6" ht="21.75" customHeight="1" x14ac:dyDescent="0.25">
      <c r="A28" s="231" t="s">
        <v>73</v>
      </c>
      <c r="B28" s="9" t="s">
        <v>39</v>
      </c>
      <c r="C28" s="554">
        <v>87.8</v>
      </c>
      <c r="D28" s="554">
        <v>87.4</v>
      </c>
      <c r="E28" s="554">
        <f t="shared" si="0"/>
        <v>99.544419134396364</v>
      </c>
      <c r="F28" s="554">
        <v>117.29</v>
      </c>
    </row>
    <row r="29" spans="1:6" ht="21.75" customHeight="1" x14ac:dyDescent="0.25">
      <c r="A29" s="231" t="s">
        <v>74</v>
      </c>
      <c r="B29" s="9" t="s">
        <v>40</v>
      </c>
      <c r="C29" s="554">
        <v>299.10000000000002</v>
      </c>
      <c r="D29" s="554">
        <v>332.6</v>
      </c>
      <c r="E29" s="554">
        <f t="shared" si="0"/>
        <v>111.20026746907388</v>
      </c>
      <c r="F29" s="554">
        <v>327.06</v>
      </c>
    </row>
    <row r="30" spans="1:6" ht="21.75" customHeight="1" x14ac:dyDescent="0.25">
      <c r="A30" s="231" t="s">
        <v>75</v>
      </c>
      <c r="B30" s="9" t="s">
        <v>40</v>
      </c>
      <c r="C30" s="554">
        <v>364.1</v>
      </c>
      <c r="D30" s="554">
        <v>424.9</v>
      </c>
      <c r="E30" s="554">
        <f t="shared" si="0"/>
        <v>116.69870914583905</v>
      </c>
      <c r="F30" s="554">
        <v>438.25</v>
      </c>
    </row>
    <row r="31" spans="1:6" ht="21.75" customHeight="1" x14ac:dyDescent="0.25">
      <c r="A31" s="231" t="s">
        <v>76</v>
      </c>
      <c r="B31" s="9" t="s">
        <v>40</v>
      </c>
      <c r="C31" s="554">
        <v>441.2</v>
      </c>
      <c r="D31" s="554">
        <v>479.7</v>
      </c>
      <c r="E31" s="554">
        <f t="shared" si="0"/>
        <v>108.72620126926564</v>
      </c>
      <c r="F31" s="554">
        <v>475.08</v>
      </c>
    </row>
    <row r="32" spans="1:6" ht="21.75" customHeight="1" x14ac:dyDescent="0.25">
      <c r="A32" s="231" t="s">
        <v>77</v>
      </c>
      <c r="B32" s="9" t="s">
        <v>40</v>
      </c>
      <c r="C32" s="554">
        <v>83.8</v>
      </c>
      <c r="D32" s="554">
        <v>104.5</v>
      </c>
      <c r="E32" s="554">
        <f t="shared" si="0"/>
        <v>124.70167064439141</v>
      </c>
      <c r="F32" s="554">
        <v>91.03</v>
      </c>
    </row>
    <row r="33" spans="1:6" ht="21.75" customHeight="1" x14ac:dyDescent="0.25">
      <c r="A33" s="231" t="s">
        <v>78</v>
      </c>
      <c r="B33" s="9" t="s">
        <v>39</v>
      </c>
      <c r="C33" s="554">
        <v>119.9</v>
      </c>
      <c r="D33" s="554">
        <v>131.4</v>
      </c>
      <c r="E33" s="554">
        <f t="shared" si="0"/>
        <v>109.59132610508757</v>
      </c>
      <c r="F33" s="554">
        <v>112.4</v>
      </c>
    </row>
    <row r="34" spans="1:6" ht="21.75" customHeight="1" thickBot="1" x14ac:dyDescent="0.3">
      <c r="A34" s="232" t="s">
        <v>79</v>
      </c>
      <c r="B34" s="9" t="s">
        <v>39</v>
      </c>
      <c r="C34" s="554">
        <v>596.9</v>
      </c>
      <c r="D34" s="554">
        <v>642.1</v>
      </c>
      <c r="E34" s="554">
        <f t="shared" si="0"/>
        <v>107.57245769810689</v>
      </c>
      <c r="F34" s="554">
        <v>659.6</v>
      </c>
    </row>
    <row r="35" spans="1:6" ht="27" customHeight="1" thickBot="1" x14ac:dyDescent="0.25">
      <c r="A35" s="234" t="s">
        <v>37</v>
      </c>
      <c r="B35" s="235"/>
      <c r="C35" s="236"/>
      <c r="D35" s="237"/>
      <c r="E35" s="236"/>
      <c r="F35" s="236"/>
    </row>
    <row r="36" spans="1:6" s="17" customFormat="1" ht="21.75" customHeight="1" x14ac:dyDescent="0.25">
      <c r="A36" s="243" t="s">
        <v>80</v>
      </c>
      <c r="B36" s="244" t="s">
        <v>26</v>
      </c>
      <c r="C36" s="554">
        <v>700</v>
      </c>
      <c r="D36" s="554">
        <v>800</v>
      </c>
      <c r="E36" s="554">
        <f t="shared" ref="E36:E53" si="1">D36/C36*100</f>
        <v>114.28571428571428</v>
      </c>
      <c r="F36" s="554">
        <v>380</v>
      </c>
    </row>
    <row r="37" spans="1:6" s="17" customFormat="1" ht="21.75" customHeight="1" x14ac:dyDescent="0.25">
      <c r="A37" s="243" t="s">
        <v>81</v>
      </c>
      <c r="B37" s="244" t="s">
        <v>26</v>
      </c>
      <c r="C37" s="554">
        <v>772.2</v>
      </c>
      <c r="D37" s="554">
        <v>838.9</v>
      </c>
      <c r="E37" s="554">
        <f t="shared" si="1"/>
        <v>108.63765863765862</v>
      </c>
      <c r="F37" s="554">
        <v>487.5</v>
      </c>
    </row>
    <row r="38" spans="1:6" s="17" customFormat="1" ht="21.75" customHeight="1" x14ac:dyDescent="0.25">
      <c r="A38" s="243" t="s">
        <v>82</v>
      </c>
      <c r="B38" s="244" t="s">
        <v>26</v>
      </c>
      <c r="C38" s="554">
        <v>566.70000000000005</v>
      </c>
      <c r="D38" s="554">
        <v>583.29999999999995</v>
      </c>
      <c r="E38" s="554">
        <f t="shared" si="1"/>
        <v>102.92923945650254</v>
      </c>
      <c r="F38" s="554">
        <v>416.67</v>
      </c>
    </row>
    <row r="39" spans="1:6" s="17" customFormat="1" ht="16.5" x14ac:dyDescent="0.25">
      <c r="A39" s="243" t="s">
        <v>83</v>
      </c>
      <c r="B39" s="244" t="s">
        <v>26</v>
      </c>
      <c r="C39" s="554">
        <v>2250</v>
      </c>
      <c r="D39" s="554">
        <v>3000</v>
      </c>
      <c r="E39" s="554">
        <f t="shared" si="1"/>
        <v>133.33333333333331</v>
      </c>
      <c r="F39" s="554">
        <v>2000</v>
      </c>
    </row>
    <row r="40" spans="1:6" s="17" customFormat="1" ht="16.5" x14ac:dyDescent="0.25">
      <c r="A40" s="243" t="s">
        <v>84</v>
      </c>
      <c r="B40" s="244" t="s">
        <v>26</v>
      </c>
      <c r="C40" s="554">
        <v>2750</v>
      </c>
      <c r="D40" s="554">
        <v>3250</v>
      </c>
      <c r="E40" s="554">
        <f t="shared" si="1"/>
        <v>118.18181818181819</v>
      </c>
      <c r="F40" s="554">
        <v>2500</v>
      </c>
    </row>
    <row r="41" spans="1:6" s="17" customFormat="1" ht="33" x14ac:dyDescent="0.25">
      <c r="A41" s="243" t="s">
        <v>301</v>
      </c>
      <c r="B41" s="244" t="s">
        <v>26</v>
      </c>
      <c r="C41" s="554">
        <v>400</v>
      </c>
      <c r="D41" s="554">
        <v>425</v>
      </c>
      <c r="E41" s="554">
        <f t="shared" si="1"/>
        <v>106.25</v>
      </c>
      <c r="F41" s="554">
        <v>380</v>
      </c>
    </row>
    <row r="42" spans="1:6" s="17" customFormat="1" ht="33" x14ac:dyDescent="0.25">
      <c r="A42" s="243" t="s">
        <v>85</v>
      </c>
      <c r="B42" s="244" t="s">
        <v>26</v>
      </c>
      <c r="C42" s="554">
        <v>383.3</v>
      </c>
      <c r="D42" s="554">
        <v>416.7</v>
      </c>
      <c r="E42" s="554">
        <f t="shared" si="1"/>
        <v>108.71380120010434</v>
      </c>
      <c r="F42" s="554">
        <v>400</v>
      </c>
    </row>
    <row r="43" spans="1:6" s="17" customFormat="1" ht="16.5" x14ac:dyDescent="0.25">
      <c r="A43" s="243" t="s">
        <v>86</v>
      </c>
      <c r="B43" s="244" t="s">
        <v>26</v>
      </c>
      <c r="C43" s="554">
        <v>900</v>
      </c>
      <c r="D43" s="554">
        <v>1150</v>
      </c>
      <c r="E43" s="554">
        <f t="shared" si="1"/>
        <v>127.77777777777777</v>
      </c>
      <c r="F43" s="554" t="s">
        <v>106</v>
      </c>
    </row>
    <row r="44" spans="1:6" s="17" customFormat="1" ht="33" x14ac:dyDescent="0.25">
      <c r="A44" s="243" t="s">
        <v>278</v>
      </c>
      <c r="B44" s="244" t="s">
        <v>26</v>
      </c>
      <c r="C44" s="554">
        <v>5233.3999999999996</v>
      </c>
      <c r="D44" s="554">
        <v>5233.3999999999996</v>
      </c>
      <c r="E44" s="554">
        <f t="shared" si="1"/>
        <v>100</v>
      </c>
      <c r="F44" s="554" t="s">
        <v>106</v>
      </c>
    </row>
    <row r="45" spans="1:6" s="17" customFormat="1" ht="33" customHeight="1" x14ac:dyDescent="0.25">
      <c r="A45" s="243" t="s">
        <v>279</v>
      </c>
      <c r="B45" s="244" t="s">
        <v>26</v>
      </c>
      <c r="C45" s="554">
        <v>6750</v>
      </c>
      <c r="D45" s="554">
        <v>8500</v>
      </c>
      <c r="E45" s="554">
        <f t="shared" si="1"/>
        <v>125.92592592592592</v>
      </c>
      <c r="F45" s="554">
        <v>4000</v>
      </c>
    </row>
    <row r="46" spans="1:6" s="17" customFormat="1" ht="18" customHeight="1" x14ac:dyDescent="0.25">
      <c r="A46" s="245" t="s">
        <v>87</v>
      </c>
      <c r="B46" s="244" t="s">
        <v>26</v>
      </c>
      <c r="C46" s="554">
        <v>200</v>
      </c>
      <c r="D46" s="554">
        <v>200</v>
      </c>
      <c r="E46" s="554">
        <f t="shared" si="1"/>
        <v>100</v>
      </c>
      <c r="F46" s="554">
        <v>88</v>
      </c>
    </row>
    <row r="47" spans="1:6" s="17" customFormat="1" ht="17.25" thickBot="1" x14ac:dyDescent="0.3">
      <c r="A47" s="246" t="s">
        <v>161</v>
      </c>
      <c r="B47" s="247" t="s">
        <v>26</v>
      </c>
      <c r="C47" s="554">
        <v>266.7</v>
      </c>
      <c r="D47" s="554">
        <v>300</v>
      </c>
      <c r="E47" s="554">
        <f t="shared" si="1"/>
        <v>112.4859392575928</v>
      </c>
      <c r="F47" s="554">
        <v>300</v>
      </c>
    </row>
    <row r="48" spans="1:6" ht="27" customHeight="1" thickBot="1" x14ac:dyDescent="0.25">
      <c r="A48" s="248" t="s">
        <v>62</v>
      </c>
      <c r="B48" s="235" t="s">
        <v>26</v>
      </c>
      <c r="C48" s="236">
        <v>359</v>
      </c>
      <c r="D48" s="233">
        <v>368</v>
      </c>
      <c r="E48" s="241">
        <f t="shared" si="1"/>
        <v>102.50696378830084</v>
      </c>
      <c r="F48" s="553">
        <v>369</v>
      </c>
    </row>
    <row r="49" spans="1:6" ht="53.25" customHeight="1" thickBot="1" x14ac:dyDescent="0.3">
      <c r="A49" s="249" t="s">
        <v>88</v>
      </c>
      <c r="B49" s="235" t="s">
        <v>26</v>
      </c>
      <c r="C49" s="236">
        <v>5.8</v>
      </c>
      <c r="D49" s="237">
        <v>5.8</v>
      </c>
      <c r="E49" s="242">
        <f t="shared" si="1"/>
        <v>100</v>
      </c>
      <c r="F49" s="236">
        <v>5.8</v>
      </c>
    </row>
    <row r="50" spans="1:6" ht="56.25" customHeight="1" thickBot="1" x14ac:dyDescent="0.25">
      <c r="A50" s="250" t="s">
        <v>89</v>
      </c>
      <c r="B50" s="235" t="s">
        <v>26</v>
      </c>
      <c r="C50" s="236">
        <v>7.6</v>
      </c>
      <c r="D50" s="237">
        <v>7.6</v>
      </c>
      <c r="E50" s="242">
        <f t="shared" si="1"/>
        <v>100</v>
      </c>
      <c r="F50" s="236">
        <v>7.6</v>
      </c>
    </row>
    <row r="51" spans="1:6" ht="24.75" customHeight="1" thickBot="1" x14ac:dyDescent="0.25">
      <c r="A51" s="250" t="s">
        <v>90</v>
      </c>
      <c r="B51" s="235" t="s">
        <v>26</v>
      </c>
      <c r="C51" s="236">
        <v>90.2</v>
      </c>
      <c r="D51" s="237">
        <v>96</v>
      </c>
      <c r="E51" s="242">
        <f t="shared" si="1"/>
        <v>106.43015521064301</v>
      </c>
      <c r="F51" s="236">
        <v>96</v>
      </c>
    </row>
    <row r="52" spans="1:6" ht="36.75" customHeight="1" thickBot="1" x14ac:dyDescent="0.3">
      <c r="A52" s="251" t="s">
        <v>91</v>
      </c>
      <c r="B52" s="235" t="s">
        <v>26</v>
      </c>
      <c r="C52" s="236">
        <v>4502.6000000000004</v>
      </c>
      <c r="D52" s="238">
        <v>4862.58</v>
      </c>
      <c r="E52" s="242">
        <f t="shared" si="1"/>
        <v>107.99493625905032</v>
      </c>
      <c r="F52" s="236" t="s">
        <v>106</v>
      </c>
    </row>
    <row r="53" spans="1:6" ht="35.25" customHeight="1" thickBot="1" x14ac:dyDescent="0.25">
      <c r="A53" s="250" t="s">
        <v>92</v>
      </c>
      <c r="B53" s="235" t="s">
        <v>26</v>
      </c>
      <c r="C53" s="236">
        <v>2906.7</v>
      </c>
      <c r="D53" s="237">
        <v>2971.67</v>
      </c>
      <c r="E53" s="242">
        <f t="shared" si="1"/>
        <v>102.23518078921114</v>
      </c>
      <c r="F53" s="239" t="s">
        <v>106</v>
      </c>
    </row>
    <row r="54" spans="1:6" ht="50.25" customHeight="1" thickBot="1" x14ac:dyDescent="0.25">
      <c r="A54" s="250" t="s">
        <v>139</v>
      </c>
      <c r="B54" s="235" t="s">
        <v>26</v>
      </c>
      <c r="C54" s="240" t="s">
        <v>106</v>
      </c>
      <c r="D54" s="240" t="s">
        <v>106</v>
      </c>
      <c r="E54" s="242" t="s">
        <v>106</v>
      </c>
      <c r="F54" s="216" t="s">
        <v>106</v>
      </c>
    </row>
    <row r="55" spans="1:6" ht="23.25" hidden="1" customHeight="1" thickBot="1" x14ac:dyDescent="0.25">
      <c r="A55" s="756" t="s">
        <v>147</v>
      </c>
      <c r="B55" s="557" t="s">
        <v>108</v>
      </c>
      <c r="C55" s="556">
        <v>5500</v>
      </c>
      <c r="D55" s="558">
        <v>9825</v>
      </c>
      <c r="E55" s="242">
        <f>D55/C55*100</f>
        <v>178.63636363636363</v>
      </c>
      <c r="F55" s="553" t="s">
        <v>106</v>
      </c>
    </row>
    <row r="56" spans="1:6" ht="21.75" hidden="1" customHeight="1" thickBot="1" x14ac:dyDescent="0.25">
      <c r="A56" s="757"/>
      <c r="B56" s="557" t="s">
        <v>109</v>
      </c>
      <c r="C56" s="556">
        <v>28000</v>
      </c>
      <c r="D56" s="558">
        <v>28000</v>
      </c>
      <c r="E56" s="242">
        <f>D56/C56*100</f>
        <v>100</v>
      </c>
      <c r="F56" s="553" t="s">
        <v>106</v>
      </c>
    </row>
    <row r="57" spans="1:6" ht="23.25" hidden="1" customHeight="1" thickBot="1" x14ac:dyDescent="0.25">
      <c r="A57" s="756" t="s">
        <v>148</v>
      </c>
      <c r="B57" s="557" t="s">
        <v>108</v>
      </c>
      <c r="C57" s="556">
        <v>6090</v>
      </c>
      <c r="D57" s="558">
        <v>9440</v>
      </c>
      <c r="E57" s="242">
        <f>D57/C57*100</f>
        <v>155.00821018062399</v>
      </c>
      <c r="F57" s="553" t="s">
        <v>106</v>
      </c>
    </row>
    <row r="58" spans="1:6" ht="21.75" hidden="1" customHeight="1" thickBot="1" x14ac:dyDescent="0.25">
      <c r="A58" s="757"/>
      <c r="B58" s="557" t="s">
        <v>109</v>
      </c>
      <c r="C58" s="556">
        <v>75050</v>
      </c>
      <c r="D58" s="558">
        <v>50000</v>
      </c>
      <c r="E58" s="242">
        <f>D58/C58*100</f>
        <v>66.622251832111928</v>
      </c>
      <c r="F58" s="553" t="s">
        <v>106</v>
      </c>
    </row>
    <row r="59" spans="1:6" ht="39.75" customHeight="1" thickBot="1" x14ac:dyDescent="0.25">
      <c r="A59" s="255" t="s">
        <v>214</v>
      </c>
      <c r="B59" s="256"/>
      <c r="C59" s="236"/>
      <c r="D59" s="237"/>
      <c r="E59" s="238"/>
      <c r="F59" s="236"/>
    </row>
    <row r="60" spans="1:6" ht="33" x14ac:dyDescent="0.2">
      <c r="A60" s="257" t="s">
        <v>285</v>
      </c>
      <c r="B60" s="258" t="s">
        <v>46</v>
      </c>
      <c r="C60" s="252">
        <v>52.09</v>
      </c>
      <c r="D60" s="559">
        <v>54.78</v>
      </c>
      <c r="E60" s="1">
        <f>D60/C60*100</f>
        <v>105.16413899020924</v>
      </c>
      <c r="F60" s="211">
        <v>85.51</v>
      </c>
    </row>
    <row r="61" spans="1:6" ht="24" customHeight="1" x14ac:dyDescent="0.2">
      <c r="A61" s="206" t="s">
        <v>215</v>
      </c>
      <c r="B61" s="258" t="s">
        <v>47</v>
      </c>
      <c r="C61" s="253">
        <v>1.33</v>
      </c>
      <c r="D61" s="560">
        <v>1.45</v>
      </c>
      <c r="E61" s="1">
        <f t="shared" ref="E61:E64" si="2">D61/C61*100</f>
        <v>109.02255639097744</v>
      </c>
      <c r="F61" s="211">
        <v>1.45</v>
      </c>
    </row>
    <row r="62" spans="1:6" ht="24" customHeight="1" x14ac:dyDescent="0.2">
      <c r="A62" s="206" t="s">
        <v>93</v>
      </c>
      <c r="B62" s="258" t="s">
        <v>140</v>
      </c>
      <c r="C62" s="211">
        <v>1049.8800000000001</v>
      </c>
      <c r="D62" s="559">
        <v>1101.8800000000001</v>
      </c>
      <c r="E62" s="1">
        <f t="shared" si="2"/>
        <v>104.95294700346707</v>
      </c>
      <c r="F62" s="211">
        <v>1325.82</v>
      </c>
    </row>
    <row r="63" spans="1:6" ht="24" customHeight="1" x14ac:dyDescent="0.2">
      <c r="A63" s="206" t="s">
        <v>94</v>
      </c>
      <c r="B63" s="258" t="s">
        <v>141</v>
      </c>
      <c r="C63" s="211">
        <v>62.98</v>
      </c>
      <c r="D63" s="559">
        <v>76.150000000000006</v>
      </c>
      <c r="E63" s="1">
        <f t="shared" si="2"/>
        <v>120.9114004445856</v>
      </c>
      <c r="F63" s="211">
        <v>126.14</v>
      </c>
    </row>
    <row r="64" spans="1:6" ht="24" customHeight="1" thickBot="1" x14ac:dyDescent="0.25">
      <c r="A64" s="206" t="s">
        <v>95</v>
      </c>
      <c r="B64" s="258" t="s">
        <v>141</v>
      </c>
      <c r="C64" s="214">
        <v>45.65</v>
      </c>
      <c r="D64" s="559">
        <v>50.42</v>
      </c>
      <c r="E64" s="1">
        <f t="shared" si="2"/>
        <v>110.44906900328589</v>
      </c>
      <c r="F64" s="211">
        <v>84.91</v>
      </c>
    </row>
    <row r="65" spans="1:21" ht="41.25" customHeight="1" thickBot="1" x14ac:dyDescent="0.35">
      <c r="A65" s="259" t="s">
        <v>112</v>
      </c>
      <c r="B65" s="256" t="s">
        <v>26</v>
      </c>
      <c r="C65" s="236" t="s">
        <v>286</v>
      </c>
      <c r="D65" s="237" t="s">
        <v>328</v>
      </c>
      <c r="E65" s="236" t="s">
        <v>329</v>
      </c>
      <c r="F65" s="236">
        <v>22</v>
      </c>
    </row>
    <row r="66" spans="1:21" ht="18.75" x14ac:dyDescent="0.3">
      <c r="A66" s="260" t="s">
        <v>287</v>
      </c>
      <c r="B66" s="261"/>
      <c r="C66" s="262"/>
      <c r="D66" s="262"/>
      <c r="E66" s="611"/>
      <c r="F66" s="261"/>
    </row>
    <row r="67" spans="1:21" ht="16.5" x14ac:dyDescent="0.25">
      <c r="A67" s="263" t="s">
        <v>288</v>
      </c>
      <c r="B67" s="213" t="s">
        <v>26</v>
      </c>
      <c r="C67" s="254">
        <v>31498.32</v>
      </c>
      <c r="D67" s="254">
        <v>33677.94</v>
      </c>
      <c r="E67" s="609">
        <f>D67/C67*100</f>
        <v>106.91979762730203</v>
      </c>
      <c r="F67" s="609">
        <v>28717</v>
      </c>
    </row>
    <row r="68" spans="1:21" ht="33" x14ac:dyDescent="0.2">
      <c r="A68" s="257" t="s">
        <v>96</v>
      </c>
      <c r="B68" s="213" t="s">
        <v>26</v>
      </c>
      <c r="C68" s="254">
        <v>2292.9699999999998</v>
      </c>
      <c r="D68" s="254">
        <v>2507.1799999999998</v>
      </c>
      <c r="E68" s="609">
        <f>D68/C68*100</f>
        <v>109.34203238594486</v>
      </c>
      <c r="F68" s="609">
        <v>1217.8</v>
      </c>
    </row>
    <row r="69" spans="1:21" ht="33" x14ac:dyDescent="0.25">
      <c r="A69" s="245" t="s">
        <v>97</v>
      </c>
      <c r="B69" s="213" t="s">
        <v>25</v>
      </c>
      <c r="C69" s="254">
        <f>C68/C67*100</f>
        <v>7.2796580897012912</v>
      </c>
      <c r="D69" s="254">
        <f>D68/D67*100</f>
        <v>7.4445764794402498</v>
      </c>
      <c r="E69" s="609">
        <f>D69/C69*100</f>
        <v>102.26546889574763</v>
      </c>
      <c r="F69" s="254">
        <f>F68/F67*100</f>
        <v>4.2406936657728869</v>
      </c>
    </row>
    <row r="70" spans="1:21" ht="34.5" customHeight="1" thickBot="1" x14ac:dyDescent="0.3">
      <c r="A70" s="246" t="s">
        <v>159</v>
      </c>
      <c r="B70" s="215" t="s">
        <v>26</v>
      </c>
      <c r="C70" s="551">
        <v>2900</v>
      </c>
      <c r="D70" s="606">
        <v>3045</v>
      </c>
      <c r="E70" s="608">
        <f>D70/C70*100</f>
        <v>105</v>
      </c>
      <c r="F70" s="612" t="s">
        <v>224</v>
      </c>
    </row>
    <row r="71" spans="1:21" ht="24" customHeight="1" x14ac:dyDescent="0.2">
      <c r="A71" s="663" t="s">
        <v>280</v>
      </c>
      <c r="B71" s="663"/>
      <c r="C71" s="663"/>
      <c r="D71" s="663"/>
      <c r="E71" s="663"/>
      <c r="F71" s="663"/>
    </row>
    <row r="72" spans="1:21" ht="26.25" customHeight="1" x14ac:dyDescent="0.2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x14ac:dyDescent="0.2">
      <c r="D73" s="2"/>
      <c r="E73" s="2"/>
      <c r="F73" s="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124"/>
      <c r="B74" s="125"/>
      <c r="C74" s="125"/>
      <c r="D74" s="125"/>
      <c r="E74" s="125"/>
      <c r="F74" s="125"/>
      <c r="H74" s="368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4"/>
    </row>
    <row r="75" spans="1:21" x14ac:dyDescent="0.25"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1"/>
      <c r="S75" s="370"/>
      <c r="T75" s="371"/>
      <c r="U75" s="4"/>
    </row>
    <row r="76" spans="1:21" x14ac:dyDescent="0.25">
      <c r="H76" s="368"/>
      <c r="I76" s="372"/>
      <c r="J76" s="372"/>
      <c r="K76" s="372"/>
      <c r="L76" s="371"/>
      <c r="M76" s="371"/>
      <c r="N76" s="371"/>
      <c r="O76" s="370"/>
      <c r="P76" s="370"/>
      <c r="Q76" s="370"/>
      <c r="R76" s="371"/>
      <c r="S76" s="370"/>
      <c r="T76" s="371"/>
      <c r="U76" s="4"/>
    </row>
    <row r="77" spans="1:21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8"/>
  <sheetViews>
    <sheetView view="pageBreakPreview" topLeftCell="A68" zoomScale="66" zoomScaleNormal="95" zoomScaleSheetLayoutView="66" workbookViewId="0">
      <selection activeCell="AA115" sqref="AA115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8.7109375" style="12" customWidth="1"/>
    <col min="4" max="4" width="9.85546875" style="12" customWidth="1"/>
    <col min="5" max="5" width="8.7109375" style="12" customWidth="1"/>
    <col min="6" max="6" width="8.28515625" style="12" customWidth="1"/>
    <col min="7" max="8" width="8.7109375" style="12" customWidth="1"/>
    <col min="9" max="10" width="7.7109375" style="12" customWidth="1"/>
    <col min="11" max="11" width="8.140625" style="12" customWidth="1"/>
    <col min="12" max="14" width="7.7109375" style="12" customWidth="1"/>
    <col min="15" max="15" width="10.28515625" style="12" customWidth="1"/>
    <col min="16" max="16" width="12.42578125" style="12" bestFit="1" customWidth="1"/>
    <col min="17" max="17" width="12.42578125" style="12" customWidth="1"/>
    <col min="18" max="257" width="9.140625" style="12"/>
    <col min="258" max="258" width="17.140625" style="12" customWidth="1"/>
    <col min="259" max="259" width="14.28515625" style="12" customWidth="1"/>
    <col min="260" max="260" width="8.7109375" style="12" customWidth="1"/>
    <col min="261" max="261" width="9.140625" style="12" customWidth="1"/>
    <col min="262" max="262" width="8.7109375" style="12" customWidth="1"/>
    <col min="263" max="263" width="8.28515625" style="12" customWidth="1"/>
    <col min="264" max="264" width="8.7109375" style="12" customWidth="1"/>
    <col min="265" max="266" width="7.7109375" style="12" customWidth="1"/>
    <col min="267" max="267" width="8.140625" style="12" customWidth="1"/>
    <col min="268" max="270" width="7.7109375" style="12" customWidth="1"/>
    <col min="271" max="271" width="10.28515625" style="12" customWidth="1"/>
    <col min="272" max="272" width="12.42578125" style="12" bestFit="1" customWidth="1"/>
    <col min="273" max="273" width="12.42578125" style="12" customWidth="1"/>
    <col min="274" max="513" width="9.140625" style="12"/>
    <col min="514" max="514" width="17.140625" style="12" customWidth="1"/>
    <col min="515" max="515" width="14.28515625" style="12" customWidth="1"/>
    <col min="516" max="516" width="8.7109375" style="12" customWidth="1"/>
    <col min="517" max="517" width="9.140625" style="12" customWidth="1"/>
    <col min="518" max="518" width="8.7109375" style="12" customWidth="1"/>
    <col min="519" max="519" width="8.28515625" style="12" customWidth="1"/>
    <col min="520" max="520" width="8.7109375" style="12" customWidth="1"/>
    <col min="521" max="522" width="7.7109375" style="12" customWidth="1"/>
    <col min="523" max="523" width="8.140625" style="12" customWidth="1"/>
    <col min="524" max="526" width="7.7109375" style="12" customWidth="1"/>
    <col min="527" max="527" width="10.28515625" style="12" customWidth="1"/>
    <col min="528" max="528" width="12.42578125" style="12" bestFit="1" customWidth="1"/>
    <col min="529" max="529" width="12.42578125" style="12" customWidth="1"/>
    <col min="530" max="769" width="9.140625" style="12"/>
    <col min="770" max="770" width="17.140625" style="12" customWidth="1"/>
    <col min="771" max="771" width="14.28515625" style="12" customWidth="1"/>
    <col min="772" max="772" width="8.7109375" style="12" customWidth="1"/>
    <col min="773" max="773" width="9.140625" style="12" customWidth="1"/>
    <col min="774" max="774" width="8.7109375" style="12" customWidth="1"/>
    <col min="775" max="775" width="8.28515625" style="12" customWidth="1"/>
    <col min="776" max="776" width="8.7109375" style="12" customWidth="1"/>
    <col min="777" max="778" width="7.7109375" style="12" customWidth="1"/>
    <col min="779" max="779" width="8.140625" style="12" customWidth="1"/>
    <col min="780" max="782" width="7.7109375" style="12" customWidth="1"/>
    <col min="783" max="783" width="10.28515625" style="12" customWidth="1"/>
    <col min="784" max="784" width="12.42578125" style="12" bestFit="1" customWidth="1"/>
    <col min="785" max="785" width="12.42578125" style="12" customWidth="1"/>
    <col min="786" max="1025" width="9.140625" style="12"/>
    <col min="1026" max="1026" width="17.140625" style="12" customWidth="1"/>
    <col min="1027" max="1027" width="14.28515625" style="12" customWidth="1"/>
    <col min="1028" max="1028" width="8.7109375" style="12" customWidth="1"/>
    <col min="1029" max="1029" width="9.140625" style="12" customWidth="1"/>
    <col min="1030" max="1030" width="8.7109375" style="12" customWidth="1"/>
    <col min="1031" max="1031" width="8.28515625" style="12" customWidth="1"/>
    <col min="1032" max="1032" width="8.7109375" style="12" customWidth="1"/>
    <col min="1033" max="1034" width="7.7109375" style="12" customWidth="1"/>
    <col min="1035" max="1035" width="8.140625" style="12" customWidth="1"/>
    <col min="1036" max="1038" width="7.7109375" style="12" customWidth="1"/>
    <col min="1039" max="1039" width="10.28515625" style="12" customWidth="1"/>
    <col min="1040" max="1040" width="12.42578125" style="12" bestFit="1" customWidth="1"/>
    <col min="1041" max="1041" width="12.42578125" style="12" customWidth="1"/>
    <col min="1042" max="1281" width="9.140625" style="12"/>
    <col min="1282" max="1282" width="17.140625" style="12" customWidth="1"/>
    <col min="1283" max="1283" width="14.28515625" style="12" customWidth="1"/>
    <col min="1284" max="1284" width="8.7109375" style="12" customWidth="1"/>
    <col min="1285" max="1285" width="9.140625" style="12" customWidth="1"/>
    <col min="1286" max="1286" width="8.7109375" style="12" customWidth="1"/>
    <col min="1287" max="1287" width="8.28515625" style="12" customWidth="1"/>
    <col min="1288" max="1288" width="8.7109375" style="12" customWidth="1"/>
    <col min="1289" max="1290" width="7.7109375" style="12" customWidth="1"/>
    <col min="1291" max="1291" width="8.140625" style="12" customWidth="1"/>
    <col min="1292" max="1294" width="7.7109375" style="12" customWidth="1"/>
    <col min="1295" max="1295" width="10.28515625" style="12" customWidth="1"/>
    <col min="1296" max="1296" width="12.42578125" style="12" bestFit="1" customWidth="1"/>
    <col min="1297" max="1297" width="12.42578125" style="12" customWidth="1"/>
    <col min="1298" max="1537" width="9.140625" style="12"/>
    <col min="1538" max="1538" width="17.140625" style="12" customWidth="1"/>
    <col min="1539" max="1539" width="14.28515625" style="12" customWidth="1"/>
    <col min="1540" max="1540" width="8.7109375" style="12" customWidth="1"/>
    <col min="1541" max="1541" width="9.140625" style="12" customWidth="1"/>
    <col min="1542" max="1542" width="8.7109375" style="12" customWidth="1"/>
    <col min="1543" max="1543" width="8.28515625" style="12" customWidth="1"/>
    <col min="1544" max="1544" width="8.7109375" style="12" customWidth="1"/>
    <col min="1545" max="1546" width="7.7109375" style="12" customWidth="1"/>
    <col min="1547" max="1547" width="8.140625" style="12" customWidth="1"/>
    <col min="1548" max="1550" width="7.7109375" style="12" customWidth="1"/>
    <col min="1551" max="1551" width="10.28515625" style="12" customWidth="1"/>
    <col min="1552" max="1552" width="12.42578125" style="12" bestFit="1" customWidth="1"/>
    <col min="1553" max="1553" width="12.42578125" style="12" customWidth="1"/>
    <col min="1554" max="1793" width="9.140625" style="12"/>
    <col min="1794" max="1794" width="17.140625" style="12" customWidth="1"/>
    <col min="1795" max="1795" width="14.28515625" style="12" customWidth="1"/>
    <col min="1796" max="1796" width="8.7109375" style="12" customWidth="1"/>
    <col min="1797" max="1797" width="9.140625" style="12" customWidth="1"/>
    <col min="1798" max="1798" width="8.7109375" style="12" customWidth="1"/>
    <col min="1799" max="1799" width="8.28515625" style="12" customWidth="1"/>
    <col min="1800" max="1800" width="8.7109375" style="12" customWidth="1"/>
    <col min="1801" max="1802" width="7.7109375" style="12" customWidth="1"/>
    <col min="1803" max="1803" width="8.140625" style="12" customWidth="1"/>
    <col min="1804" max="1806" width="7.7109375" style="12" customWidth="1"/>
    <col min="1807" max="1807" width="10.28515625" style="12" customWidth="1"/>
    <col min="1808" max="1808" width="12.42578125" style="12" bestFit="1" customWidth="1"/>
    <col min="1809" max="1809" width="12.42578125" style="12" customWidth="1"/>
    <col min="1810" max="2049" width="9.140625" style="12"/>
    <col min="2050" max="2050" width="17.140625" style="12" customWidth="1"/>
    <col min="2051" max="2051" width="14.28515625" style="12" customWidth="1"/>
    <col min="2052" max="2052" width="8.7109375" style="12" customWidth="1"/>
    <col min="2053" max="2053" width="9.140625" style="12" customWidth="1"/>
    <col min="2054" max="2054" width="8.7109375" style="12" customWidth="1"/>
    <col min="2055" max="2055" width="8.28515625" style="12" customWidth="1"/>
    <col min="2056" max="2056" width="8.7109375" style="12" customWidth="1"/>
    <col min="2057" max="2058" width="7.7109375" style="12" customWidth="1"/>
    <col min="2059" max="2059" width="8.140625" style="12" customWidth="1"/>
    <col min="2060" max="2062" width="7.7109375" style="12" customWidth="1"/>
    <col min="2063" max="2063" width="10.28515625" style="12" customWidth="1"/>
    <col min="2064" max="2064" width="12.42578125" style="12" bestFit="1" customWidth="1"/>
    <col min="2065" max="2065" width="12.42578125" style="12" customWidth="1"/>
    <col min="2066" max="2305" width="9.140625" style="12"/>
    <col min="2306" max="2306" width="17.140625" style="12" customWidth="1"/>
    <col min="2307" max="2307" width="14.28515625" style="12" customWidth="1"/>
    <col min="2308" max="2308" width="8.7109375" style="12" customWidth="1"/>
    <col min="2309" max="2309" width="9.140625" style="12" customWidth="1"/>
    <col min="2310" max="2310" width="8.7109375" style="12" customWidth="1"/>
    <col min="2311" max="2311" width="8.28515625" style="12" customWidth="1"/>
    <col min="2312" max="2312" width="8.7109375" style="12" customWidth="1"/>
    <col min="2313" max="2314" width="7.7109375" style="12" customWidth="1"/>
    <col min="2315" max="2315" width="8.140625" style="12" customWidth="1"/>
    <col min="2316" max="2318" width="7.7109375" style="12" customWidth="1"/>
    <col min="2319" max="2319" width="10.28515625" style="12" customWidth="1"/>
    <col min="2320" max="2320" width="12.42578125" style="12" bestFit="1" customWidth="1"/>
    <col min="2321" max="2321" width="12.42578125" style="12" customWidth="1"/>
    <col min="2322" max="2561" width="9.140625" style="12"/>
    <col min="2562" max="2562" width="17.140625" style="12" customWidth="1"/>
    <col min="2563" max="2563" width="14.28515625" style="12" customWidth="1"/>
    <col min="2564" max="2564" width="8.7109375" style="12" customWidth="1"/>
    <col min="2565" max="2565" width="9.140625" style="12" customWidth="1"/>
    <col min="2566" max="2566" width="8.7109375" style="12" customWidth="1"/>
    <col min="2567" max="2567" width="8.28515625" style="12" customWidth="1"/>
    <col min="2568" max="2568" width="8.7109375" style="12" customWidth="1"/>
    <col min="2569" max="2570" width="7.7109375" style="12" customWidth="1"/>
    <col min="2571" max="2571" width="8.140625" style="12" customWidth="1"/>
    <col min="2572" max="2574" width="7.7109375" style="12" customWidth="1"/>
    <col min="2575" max="2575" width="10.28515625" style="12" customWidth="1"/>
    <col min="2576" max="2576" width="12.42578125" style="12" bestFit="1" customWidth="1"/>
    <col min="2577" max="2577" width="12.42578125" style="12" customWidth="1"/>
    <col min="2578" max="2817" width="9.140625" style="12"/>
    <col min="2818" max="2818" width="17.140625" style="12" customWidth="1"/>
    <col min="2819" max="2819" width="14.28515625" style="12" customWidth="1"/>
    <col min="2820" max="2820" width="8.7109375" style="12" customWidth="1"/>
    <col min="2821" max="2821" width="9.140625" style="12" customWidth="1"/>
    <col min="2822" max="2822" width="8.7109375" style="12" customWidth="1"/>
    <col min="2823" max="2823" width="8.28515625" style="12" customWidth="1"/>
    <col min="2824" max="2824" width="8.7109375" style="12" customWidth="1"/>
    <col min="2825" max="2826" width="7.7109375" style="12" customWidth="1"/>
    <col min="2827" max="2827" width="8.140625" style="12" customWidth="1"/>
    <col min="2828" max="2830" width="7.7109375" style="12" customWidth="1"/>
    <col min="2831" max="2831" width="10.28515625" style="12" customWidth="1"/>
    <col min="2832" max="2832" width="12.42578125" style="12" bestFit="1" customWidth="1"/>
    <col min="2833" max="2833" width="12.42578125" style="12" customWidth="1"/>
    <col min="2834" max="3073" width="9.140625" style="12"/>
    <col min="3074" max="3074" width="17.140625" style="12" customWidth="1"/>
    <col min="3075" max="3075" width="14.28515625" style="12" customWidth="1"/>
    <col min="3076" max="3076" width="8.7109375" style="12" customWidth="1"/>
    <col min="3077" max="3077" width="9.140625" style="12" customWidth="1"/>
    <col min="3078" max="3078" width="8.7109375" style="12" customWidth="1"/>
    <col min="3079" max="3079" width="8.28515625" style="12" customWidth="1"/>
    <col min="3080" max="3080" width="8.7109375" style="12" customWidth="1"/>
    <col min="3081" max="3082" width="7.7109375" style="12" customWidth="1"/>
    <col min="3083" max="3083" width="8.140625" style="12" customWidth="1"/>
    <col min="3084" max="3086" width="7.7109375" style="12" customWidth="1"/>
    <col min="3087" max="3087" width="10.28515625" style="12" customWidth="1"/>
    <col min="3088" max="3088" width="12.42578125" style="12" bestFit="1" customWidth="1"/>
    <col min="3089" max="3089" width="12.42578125" style="12" customWidth="1"/>
    <col min="3090" max="3329" width="9.140625" style="12"/>
    <col min="3330" max="3330" width="17.140625" style="12" customWidth="1"/>
    <col min="3331" max="3331" width="14.28515625" style="12" customWidth="1"/>
    <col min="3332" max="3332" width="8.7109375" style="12" customWidth="1"/>
    <col min="3333" max="3333" width="9.140625" style="12" customWidth="1"/>
    <col min="3334" max="3334" width="8.7109375" style="12" customWidth="1"/>
    <col min="3335" max="3335" width="8.28515625" style="12" customWidth="1"/>
    <col min="3336" max="3336" width="8.7109375" style="12" customWidth="1"/>
    <col min="3337" max="3338" width="7.7109375" style="12" customWidth="1"/>
    <col min="3339" max="3339" width="8.140625" style="12" customWidth="1"/>
    <col min="3340" max="3342" width="7.7109375" style="12" customWidth="1"/>
    <col min="3343" max="3343" width="10.28515625" style="12" customWidth="1"/>
    <col min="3344" max="3344" width="12.42578125" style="12" bestFit="1" customWidth="1"/>
    <col min="3345" max="3345" width="12.42578125" style="12" customWidth="1"/>
    <col min="3346" max="3585" width="9.140625" style="12"/>
    <col min="3586" max="3586" width="17.140625" style="12" customWidth="1"/>
    <col min="3587" max="3587" width="14.28515625" style="12" customWidth="1"/>
    <col min="3588" max="3588" width="8.7109375" style="12" customWidth="1"/>
    <col min="3589" max="3589" width="9.140625" style="12" customWidth="1"/>
    <col min="3590" max="3590" width="8.7109375" style="12" customWidth="1"/>
    <col min="3591" max="3591" width="8.28515625" style="12" customWidth="1"/>
    <col min="3592" max="3592" width="8.7109375" style="12" customWidth="1"/>
    <col min="3593" max="3594" width="7.7109375" style="12" customWidth="1"/>
    <col min="3595" max="3595" width="8.140625" style="12" customWidth="1"/>
    <col min="3596" max="3598" width="7.7109375" style="12" customWidth="1"/>
    <col min="3599" max="3599" width="10.28515625" style="12" customWidth="1"/>
    <col min="3600" max="3600" width="12.42578125" style="12" bestFit="1" customWidth="1"/>
    <col min="3601" max="3601" width="12.42578125" style="12" customWidth="1"/>
    <col min="3602" max="3841" width="9.140625" style="12"/>
    <col min="3842" max="3842" width="17.140625" style="12" customWidth="1"/>
    <col min="3843" max="3843" width="14.28515625" style="12" customWidth="1"/>
    <col min="3844" max="3844" width="8.7109375" style="12" customWidth="1"/>
    <col min="3845" max="3845" width="9.140625" style="12" customWidth="1"/>
    <col min="3846" max="3846" width="8.7109375" style="12" customWidth="1"/>
    <col min="3847" max="3847" width="8.28515625" style="12" customWidth="1"/>
    <col min="3848" max="3848" width="8.7109375" style="12" customWidth="1"/>
    <col min="3849" max="3850" width="7.7109375" style="12" customWidth="1"/>
    <col min="3851" max="3851" width="8.140625" style="12" customWidth="1"/>
    <col min="3852" max="3854" width="7.7109375" style="12" customWidth="1"/>
    <col min="3855" max="3855" width="10.28515625" style="12" customWidth="1"/>
    <col min="3856" max="3856" width="12.42578125" style="12" bestFit="1" customWidth="1"/>
    <col min="3857" max="3857" width="12.42578125" style="12" customWidth="1"/>
    <col min="3858" max="4097" width="9.140625" style="12"/>
    <col min="4098" max="4098" width="17.140625" style="12" customWidth="1"/>
    <col min="4099" max="4099" width="14.28515625" style="12" customWidth="1"/>
    <col min="4100" max="4100" width="8.7109375" style="12" customWidth="1"/>
    <col min="4101" max="4101" width="9.140625" style="12" customWidth="1"/>
    <col min="4102" max="4102" width="8.7109375" style="12" customWidth="1"/>
    <col min="4103" max="4103" width="8.28515625" style="12" customWidth="1"/>
    <col min="4104" max="4104" width="8.7109375" style="12" customWidth="1"/>
    <col min="4105" max="4106" width="7.7109375" style="12" customWidth="1"/>
    <col min="4107" max="4107" width="8.140625" style="12" customWidth="1"/>
    <col min="4108" max="4110" width="7.7109375" style="12" customWidth="1"/>
    <col min="4111" max="4111" width="10.28515625" style="12" customWidth="1"/>
    <col min="4112" max="4112" width="12.42578125" style="12" bestFit="1" customWidth="1"/>
    <col min="4113" max="4113" width="12.42578125" style="12" customWidth="1"/>
    <col min="4114" max="4353" width="9.140625" style="12"/>
    <col min="4354" max="4354" width="17.140625" style="12" customWidth="1"/>
    <col min="4355" max="4355" width="14.28515625" style="12" customWidth="1"/>
    <col min="4356" max="4356" width="8.7109375" style="12" customWidth="1"/>
    <col min="4357" max="4357" width="9.140625" style="12" customWidth="1"/>
    <col min="4358" max="4358" width="8.7109375" style="12" customWidth="1"/>
    <col min="4359" max="4359" width="8.28515625" style="12" customWidth="1"/>
    <col min="4360" max="4360" width="8.7109375" style="12" customWidth="1"/>
    <col min="4361" max="4362" width="7.7109375" style="12" customWidth="1"/>
    <col min="4363" max="4363" width="8.140625" style="12" customWidth="1"/>
    <col min="4364" max="4366" width="7.7109375" style="12" customWidth="1"/>
    <col min="4367" max="4367" width="10.28515625" style="12" customWidth="1"/>
    <col min="4368" max="4368" width="12.42578125" style="12" bestFit="1" customWidth="1"/>
    <col min="4369" max="4369" width="12.42578125" style="12" customWidth="1"/>
    <col min="4370" max="4609" width="9.140625" style="12"/>
    <col min="4610" max="4610" width="17.140625" style="12" customWidth="1"/>
    <col min="4611" max="4611" width="14.28515625" style="12" customWidth="1"/>
    <col min="4612" max="4612" width="8.7109375" style="12" customWidth="1"/>
    <col min="4613" max="4613" width="9.140625" style="12" customWidth="1"/>
    <col min="4614" max="4614" width="8.7109375" style="12" customWidth="1"/>
    <col min="4615" max="4615" width="8.28515625" style="12" customWidth="1"/>
    <col min="4616" max="4616" width="8.7109375" style="12" customWidth="1"/>
    <col min="4617" max="4618" width="7.7109375" style="12" customWidth="1"/>
    <col min="4619" max="4619" width="8.140625" style="12" customWidth="1"/>
    <col min="4620" max="4622" width="7.7109375" style="12" customWidth="1"/>
    <col min="4623" max="4623" width="10.28515625" style="12" customWidth="1"/>
    <col min="4624" max="4624" width="12.42578125" style="12" bestFit="1" customWidth="1"/>
    <col min="4625" max="4625" width="12.42578125" style="12" customWidth="1"/>
    <col min="4626" max="4865" width="9.140625" style="12"/>
    <col min="4866" max="4866" width="17.140625" style="12" customWidth="1"/>
    <col min="4867" max="4867" width="14.28515625" style="12" customWidth="1"/>
    <col min="4868" max="4868" width="8.7109375" style="12" customWidth="1"/>
    <col min="4869" max="4869" width="9.140625" style="12" customWidth="1"/>
    <col min="4870" max="4870" width="8.7109375" style="12" customWidth="1"/>
    <col min="4871" max="4871" width="8.28515625" style="12" customWidth="1"/>
    <col min="4872" max="4872" width="8.7109375" style="12" customWidth="1"/>
    <col min="4873" max="4874" width="7.7109375" style="12" customWidth="1"/>
    <col min="4875" max="4875" width="8.140625" style="12" customWidth="1"/>
    <col min="4876" max="4878" width="7.7109375" style="12" customWidth="1"/>
    <col min="4879" max="4879" width="10.28515625" style="12" customWidth="1"/>
    <col min="4880" max="4880" width="12.42578125" style="12" bestFit="1" customWidth="1"/>
    <col min="4881" max="4881" width="12.42578125" style="12" customWidth="1"/>
    <col min="4882" max="5121" width="9.140625" style="12"/>
    <col min="5122" max="5122" width="17.140625" style="12" customWidth="1"/>
    <col min="5123" max="5123" width="14.28515625" style="12" customWidth="1"/>
    <col min="5124" max="5124" width="8.7109375" style="12" customWidth="1"/>
    <col min="5125" max="5125" width="9.140625" style="12" customWidth="1"/>
    <col min="5126" max="5126" width="8.7109375" style="12" customWidth="1"/>
    <col min="5127" max="5127" width="8.28515625" style="12" customWidth="1"/>
    <col min="5128" max="5128" width="8.7109375" style="12" customWidth="1"/>
    <col min="5129" max="5130" width="7.7109375" style="12" customWidth="1"/>
    <col min="5131" max="5131" width="8.140625" style="12" customWidth="1"/>
    <col min="5132" max="5134" width="7.7109375" style="12" customWidth="1"/>
    <col min="5135" max="5135" width="10.28515625" style="12" customWidth="1"/>
    <col min="5136" max="5136" width="12.42578125" style="12" bestFit="1" customWidth="1"/>
    <col min="5137" max="5137" width="12.42578125" style="12" customWidth="1"/>
    <col min="5138" max="5377" width="9.140625" style="12"/>
    <col min="5378" max="5378" width="17.140625" style="12" customWidth="1"/>
    <col min="5379" max="5379" width="14.28515625" style="12" customWidth="1"/>
    <col min="5380" max="5380" width="8.7109375" style="12" customWidth="1"/>
    <col min="5381" max="5381" width="9.140625" style="12" customWidth="1"/>
    <col min="5382" max="5382" width="8.7109375" style="12" customWidth="1"/>
    <col min="5383" max="5383" width="8.28515625" style="12" customWidth="1"/>
    <col min="5384" max="5384" width="8.7109375" style="12" customWidth="1"/>
    <col min="5385" max="5386" width="7.7109375" style="12" customWidth="1"/>
    <col min="5387" max="5387" width="8.140625" style="12" customWidth="1"/>
    <col min="5388" max="5390" width="7.7109375" style="12" customWidth="1"/>
    <col min="5391" max="5391" width="10.28515625" style="12" customWidth="1"/>
    <col min="5392" max="5392" width="12.42578125" style="12" bestFit="1" customWidth="1"/>
    <col min="5393" max="5393" width="12.42578125" style="12" customWidth="1"/>
    <col min="5394" max="5633" width="9.140625" style="12"/>
    <col min="5634" max="5634" width="17.140625" style="12" customWidth="1"/>
    <col min="5635" max="5635" width="14.28515625" style="12" customWidth="1"/>
    <col min="5636" max="5636" width="8.7109375" style="12" customWidth="1"/>
    <col min="5637" max="5637" width="9.140625" style="12" customWidth="1"/>
    <col min="5638" max="5638" width="8.7109375" style="12" customWidth="1"/>
    <col min="5639" max="5639" width="8.28515625" style="12" customWidth="1"/>
    <col min="5640" max="5640" width="8.7109375" style="12" customWidth="1"/>
    <col min="5641" max="5642" width="7.7109375" style="12" customWidth="1"/>
    <col min="5643" max="5643" width="8.140625" style="12" customWidth="1"/>
    <col min="5644" max="5646" width="7.7109375" style="12" customWidth="1"/>
    <col min="5647" max="5647" width="10.28515625" style="12" customWidth="1"/>
    <col min="5648" max="5648" width="12.42578125" style="12" bestFit="1" customWidth="1"/>
    <col min="5649" max="5649" width="12.42578125" style="12" customWidth="1"/>
    <col min="5650" max="5889" width="9.140625" style="12"/>
    <col min="5890" max="5890" width="17.140625" style="12" customWidth="1"/>
    <col min="5891" max="5891" width="14.28515625" style="12" customWidth="1"/>
    <col min="5892" max="5892" width="8.7109375" style="12" customWidth="1"/>
    <col min="5893" max="5893" width="9.140625" style="12" customWidth="1"/>
    <col min="5894" max="5894" width="8.7109375" style="12" customWidth="1"/>
    <col min="5895" max="5895" width="8.28515625" style="12" customWidth="1"/>
    <col min="5896" max="5896" width="8.7109375" style="12" customWidth="1"/>
    <col min="5897" max="5898" width="7.7109375" style="12" customWidth="1"/>
    <col min="5899" max="5899" width="8.140625" style="12" customWidth="1"/>
    <col min="5900" max="5902" width="7.7109375" style="12" customWidth="1"/>
    <col min="5903" max="5903" width="10.28515625" style="12" customWidth="1"/>
    <col min="5904" max="5904" width="12.42578125" style="12" bestFit="1" customWidth="1"/>
    <col min="5905" max="5905" width="12.42578125" style="12" customWidth="1"/>
    <col min="5906" max="6145" width="9.140625" style="12"/>
    <col min="6146" max="6146" width="17.140625" style="12" customWidth="1"/>
    <col min="6147" max="6147" width="14.28515625" style="12" customWidth="1"/>
    <col min="6148" max="6148" width="8.7109375" style="12" customWidth="1"/>
    <col min="6149" max="6149" width="9.140625" style="12" customWidth="1"/>
    <col min="6150" max="6150" width="8.7109375" style="12" customWidth="1"/>
    <col min="6151" max="6151" width="8.28515625" style="12" customWidth="1"/>
    <col min="6152" max="6152" width="8.7109375" style="12" customWidth="1"/>
    <col min="6153" max="6154" width="7.7109375" style="12" customWidth="1"/>
    <col min="6155" max="6155" width="8.140625" style="12" customWidth="1"/>
    <col min="6156" max="6158" width="7.7109375" style="12" customWidth="1"/>
    <col min="6159" max="6159" width="10.28515625" style="12" customWidth="1"/>
    <col min="6160" max="6160" width="12.42578125" style="12" bestFit="1" customWidth="1"/>
    <col min="6161" max="6161" width="12.42578125" style="12" customWidth="1"/>
    <col min="6162" max="6401" width="9.140625" style="12"/>
    <col min="6402" max="6402" width="17.140625" style="12" customWidth="1"/>
    <col min="6403" max="6403" width="14.28515625" style="12" customWidth="1"/>
    <col min="6404" max="6404" width="8.7109375" style="12" customWidth="1"/>
    <col min="6405" max="6405" width="9.140625" style="12" customWidth="1"/>
    <col min="6406" max="6406" width="8.7109375" style="12" customWidth="1"/>
    <col min="6407" max="6407" width="8.28515625" style="12" customWidth="1"/>
    <col min="6408" max="6408" width="8.7109375" style="12" customWidth="1"/>
    <col min="6409" max="6410" width="7.7109375" style="12" customWidth="1"/>
    <col min="6411" max="6411" width="8.140625" style="12" customWidth="1"/>
    <col min="6412" max="6414" width="7.7109375" style="12" customWidth="1"/>
    <col min="6415" max="6415" width="10.28515625" style="12" customWidth="1"/>
    <col min="6416" max="6416" width="12.42578125" style="12" bestFit="1" customWidth="1"/>
    <col min="6417" max="6417" width="12.42578125" style="12" customWidth="1"/>
    <col min="6418" max="6657" width="9.140625" style="12"/>
    <col min="6658" max="6658" width="17.140625" style="12" customWidth="1"/>
    <col min="6659" max="6659" width="14.28515625" style="12" customWidth="1"/>
    <col min="6660" max="6660" width="8.7109375" style="12" customWidth="1"/>
    <col min="6661" max="6661" width="9.140625" style="12" customWidth="1"/>
    <col min="6662" max="6662" width="8.7109375" style="12" customWidth="1"/>
    <col min="6663" max="6663" width="8.28515625" style="12" customWidth="1"/>
    <col min="6664" max="6664" width="8.7109375" style="12" customWidth="1"/>
    <col min="6665" max="6666" width="7.7109375" style="12" customWidth="1"/>
    <col min="6667" max="6667" width="8.140625" style="12" customWidth="1"/>
    <col min="6668" max="6670" width="7.7109375" style="12" customWidth="1"/>
    <col min="6671" max="6671" width="10.28515625" style="12" customWidth="1"/>
    <col min="6672" max="6672" width="12.42578125" style="12" bestFit="1" customWidth="1"/>
    <col min="6673" max="6673" width="12.42578125" style="12" customWidth="1"/>
    <col min="6674" max="6913" width="9.140625" style="12"/>
    <col min="6914" max="6914" width="17.140625" style="12" customWidth="1"/>
    <col min="6915" max="6915" width="14.28515625" style="12" customWidth="1"/>
    <col min="6916" max="6916" width="8.7109375" style="12" customWidth="1"/>
    <col min="6917" max="6917" width="9.140625" style="12" customWidth="1"/>
    <col min="6918" max="6918" width="8.7109375" style="12" customWidth="1"/>
    <col min="6919" max="6919" width="8.28515625" style="12" customWidth="1"/>
    <col min="6920" max="6920" width="8.7109375" style="12" customWidth="1"/>
    <col min="6921" max="6922" width="7.7109375" style="12" customWidth="1"/>
    <col min="6923" max="6923" width="8.140625" style="12" customWidth="1"/>
    <col min="6924" max="6926" width="7.7109375" style="12" customWidth="1"/>
    <col min="6927" max="6927" width="10.28515625" style="12" customWidth="1"/>
    <col min="6928" max="6928" width="12.42578125" style="12" bestFit="1" customWidth="1"/>
    <col min="6929" max="6929" width="12.42578125" style="12" customWidth="1"/>
    <col min="6930" max="7169" width="9.140625" style="12"/>
    <col min="7170" max="7170" width="17.140625" style="12" customWidth="1"/>
    <col min="7171" max="7171" width="14.28515625" style="12" customWidth="1"/>
    <col min="7172" max="7172" width="8.7109375" style="12" customWidth="1"/>
    <col min="7173" max="7173" width="9.140625" style="12" customWidth="1"/>
    <col min="7174" max="7174" width="8.7109375" style="12" customWidth="1"/>
    <col min="7175" max="7175" width="8.28515625" style="12" customWidth="1"/>
    <col min="7176" max="7176" width="8.7109375" style="12" customWidth="1"/>
    <col min="7177" max="7178" width="7.7109375" style="12" customWidth="1"/>
    <col min="7179" max="7179" width="8.140625" style="12" customWidth="1"/>
    <col min="7180" max="7182" width="7.7109375" style="12" customWidth="1"/>
    <col min="7183" max="7183" width="10.28515625" style="12" customWidth="1"/>
    <col min="7184" max="7184" width="12.42578125" style="12" bestFit="1" customWidth="1"/>
    <col min="7185" max="7185" width="12.42578125" style="12" customWidth="1"/>
    <col min="7186" max="7425" width="9.140625" style="12"/>
    <col min="7426" max="7426" width="17.140625" style="12" customWidth="1"/>
    <col min="7427" max="7427" width="14.28515625" style="12" customWidth="1"/>
    <col min="7428" max="7428" width="8.7109375" style="12" customWidth="1"/>
    <col min="7429" max="7429" width="9.140625" style="12" customWidth="1"/>
    <col min="7430" max="7430" width="8.7109375" style="12" customWidth="1"/>
    <col min="7431" max="7431" width="8.28515625" style="12" customWidth="1"/>
    <col min="7432" max="7432" width="8.7109375" style="12" customWidth="1"/>
    <col min="7433" max="7434" width="7.7109375" style="12" customWidth="1"/>
    <col min="7435" max="7435" width="8.140625" style="12" customWidth="1"/>
    <col min="7436" max="7438" width="7.7109375" style="12" customWidth="1"/>
    <col min="7439" max="7439" width="10.28515625" style="12" customWidth="1"/>
    <col min="7440" max="7440" width="12.42578125" style="12" bestFit="1" customWidth="1"/>
    <col min="7441" max="7441" width="12.42578125" style="12" customWidth="1"/>
    <col min="7442" max="7681" width="9.140625" style="12"/>
    <col min="7682" max="7682" width="17.140625" style="12" customWidth="1"/>
    <col min="7683" max="7683" width="14.28515625" style="12" customWidth="1"/>
    <col min="7684" max="7684" width="8.7109375" style="12" customWidth="1"/>
    <col min="7685" max="7685" width="9.140625" style="12" customWidth="1"/>
    <col min="7686" max="7686" width="8.7109375" style="12" customWidth="1"/>
    <col min="7687" max="7687" width="8.28515625" style="12" customWidth="1"/>
    <col min="7688" max="7688" width="8.7109375" style="12" customWidth="1"/>
    <col min="7689" max="7690" width="7.7109375" style="12" customWidth="1"/>
    <col min="7691" max="7691" width="8.140625" style="12" customWidth="1"/>
    <col min="7692" max="7694" width="7.7109375" style="12" customWidth="1"/>
    <col min="7695" max="7695" width="10.28515625" style="12" customWidth="1"/>
    <col min="7696" max="7696" width="12.42578125" style="12" bestFit="1" customWidth="1"/>
    <col min="7697" max="7697" width="12.42578125" style="12" customWidth="1"/>
    <col min="7698" max="7937" width="9.140625" style="12"/>
    <col min="7938" max="7938" width="17.140625" style="12" customWidth="1"/>
    <col min="7939" max="7939" width="14.28515625" style="12" customWidth="1"/>
    <col min="7940" max="7940" width="8.7109375" style="12" customWidth="1"/>
    <col min="7941" max="7941" width="9.140625" style="12" customWidth="1"/>
    <col min="7942" max="7942" width="8.7109375" style="12" customWidth="1"/>
    <col min="7943" max="7943" width="8.28515625" style="12" customWidth="1"/>
    <col min="7944" max="7944" width="8.7109375" style="12" customWidth="1"/>
    <col min="7945" max="7946" width="7.7109375" style="12" customWidth="1"/>
    <col min="7947" max="7947" width="8.140625" style="12" customWidth="1"/>
    <col min="7948" max="7950" width="7.7109375" style="12" customWidth="1"/>
    <col min="7951" max="7951" width="10.28515625" style="12" customWidth="1"/>
    <col min="7952" max="7952" width="12.42578125" style="12" bestFit="1" customWidth="1"/>
    <col min="7953" max="7953" width="12.42578125" style="12" customWidth="1"/>
    <col min="7954" max="8193" width="9.140625" style="12"/>
    <col min="8194" max="8194" width="17.140625" style="12" customWidth="1"/>
    <col min="8195" max="8195" width="14.28515625" style="12" customWidth="1"/>
    <col min="8196" max="8196" width="8.7109375" style="12" customWidth="1"/>
    <col min="8197" max="8197" width="9.140625" style="12" customWidth="1"/>
    <col min="8198" max="8198" width="8.7109375" style="12" customWidth="1"/>
    <col min="8199" max="8199" width="8.28515625" style="12" customWidth="1"/>
    <col min="8200" max="8200" width="8.7109375" style="12" customWidth="1"/>
    <col min="8201" max="8202" width="7.7109375" style="12" customWidth="1"/>
    <col min="8203" max="8203" width="8.140625" style="12" customWidth="1"/>
    <col min="8204" max="8206" width="7.7109375" style="12" customWidth="1"/>
    <col min="8207" max="8207" width="10.28515625" style="12" customWidth="1"/>
    <col min="8208" max="8208" width="12.42578125" style="12" bestFit="1" customWidth="1"/>
    <col min="8209" max="8209" width="12.42578125" style="12" customWidth="1"/>
    <col min="8210" max="8449" width="9.140625" style="12"/>
    <col min="8450" max="8450" width="17.140625" style="12" customWidth="1"/>
    <col min="8451" max="8451" width="14.28515625" style="12" customWidth="1"/>
    <col min="8452" max="8452" width="8.7109375" style="12" customWidth="1"/>
    <col min="8453" max="8453" width="9.140625" style="12" customWidth="1"/>
    <col min="8454" max="8454" width="8.7109375" style="12" customWidth="1"/>
    <col min="8455" max="8455" width="8.28515625" style="12" customWidth="1"/>
    <col min="8456" max="8456" width="8.7109375" style="12" customWidth="1"/>
    <col min="8457" max="8458" width="7.7109375" style="12" customWidth="1"/>
    <col min="8459" max="8459" width="8.140625" style="12" customWidth="1"/>
    <col min="8460" max="8462" width="7.7109375" style="12" customWidth="1"/>
    <col min="8463" max="8463" width="10.28515625" style="12" customWidth="1"/>
    <col min="8464" max="8464" width="12.42578125" style="12" bestFit="1" customWidth="1"/>
    <col min="8465" max="8465" width="12.42578125" style="12" customWidth="1"/>
    <col min="8466" max="8705" width="9.140625" style="12"/>
    <col min="8706" max="8706" width="17.140625" style="12" customWidth="1"/>
    <col min="8707" max="8707" width="14.28515625" style="12" customWidth="1"/>
    <col min="8708" max="8708" width="8.7109375" style="12" customWidth="1"/>
    <col min="8709" max="8709" width="9.140625" style="12" customWidth="1"/>
    <col min="8710" max="8710" width="8.7109375" style="12" customWidth="1"/>
    <col min="8711" max="8711" width="8.28515625" style="12" customWidth="1"/>
    <col min="8712" max="8712" width="8.7109375" style="12" customWidth="1"/>
    <col min="8713" max="8714" width="7.7109375" style="12" customWidth="1"/>
    <col min="8715" max="8715" width="8.140625" style="12" customWidth="1"/>
    <col min="8716" max="8718" width="7.7109375" style="12" customWidth="1"/>
    <col min="8719" max="8719" width="10.28515625" style="12" customWidth="1"/>
    <col min="8720" max="8720" width="12.42578125" style="12" bestFit="1" customWidth="1"/>
    <col min="8721" max="8721" width="12.42578125" style="12" customWidth="1"/>
    <col min="8722" max="8961" width="9.140625" style="12"/>
    <col min="8962" max="8962" width="17.140625" style="12" customWidth="1"/>
    <col min="8963" max="8963" width="14.28515625" style="12" customWidth="1"/>
    <col min="8964" max="8964" width="8.7109375" style="12" customWidth="1"/>
    <col min="8965" max="8965" width="9.140625" style="12" customWidth="1"/>
    <col min="8966" max="8966" width="8.7109375" style="12" customWidth="1"/>
    <col min="8967" max="8967" width="8.28515625" style="12" customWidth="1"/>
    <col min="8968" max="8968" width="8.7109375" style="12" customWidth="1"/>
    <col min="8969" max="8970" width="7.7109375" style="12" customWidth="1"/>
    <col min="8971" max="8971" width="8.140625" style="12" customWidth="1"/>
    <col min="8972" max="8974" width="7.7109375" style="12" customWidth="1"/>
    <col min="8975" max="8975" width="10.28515625" style="12" customWidth="1"/>
    <col min="8976" max="8976" width="12.42578125" style="12" bestFit="1" customWidth="1"/>
    <col min="8977" max="8977" width="12.42578125" style="12" customWidth="1"/>
    <col min="8978" max="9217" width="9.140625" style="12"/>
    <col min="9218" max="9218" width="17.140625" style="12" customWidth="1"/>
    <col min="9219" max="9219" width="14.28515625" style="12" customWidth="1"/>
    <col min="9220" max="9220" width="8.7109375" style="12" customWidth="1"/>
    <col min="9221" max="9221" width="9.140625" style="12" customWidth="1"/>
    <col min="9222" max="9222" width="8.7109375" style="12" customWidth="1"/>
    <col min="9223" max="9223" width="8.28515625" style="12" customWidth="1"/>
    <col min="9224" max="9224" width="8.7109375" style="12" customWidth="1"/>
    <col min="9225" max="9226" width="7.7109375" style="12" customWidth="1"/>
    <col min="9227" max="9227" width="8.140625" style="12" customWidth="1"/>
    <col min="9228" max="9230" width="7.7109375" style="12" customWidth="1"/>
    <col min="9231" max="9231" width="10.28515625" style="12" customWidth="1"/>
    <col min="9232" max="9232" width="12.42578125" style="12" bestFit="1" customWidth="1"/>
    <col min="9233" max="9233" width="12.42578125" style="12" customWidth="1"/>
    <col min="9234" max="9473" width="9.140625" style="12"/>
    <col min="9474" max="9474" width="17.140625" style="12" customWidth="1"/>
    <col min="9475" max="9475" width="14.28515625" style="12" customWidth="1"/>
    <col min="9476" max="9476" width="8.7109375" style="12" customWidth="1"/>
    <col min="9477" max="9477" width="9.140625" style="12" customWidth="1"/>
    <col min="9478" max="9478" width="8.7109375" style="12" customWidth="1"/>
    <col min="9479" max="9479" width="8.28515625" style="12" customWidth="1"/>
    <col min="9480" max="9480" width="8.7109375" style="12" customWidth="1"/>
    <col min="9481" max="9482" width="7.7109375" style="12" customWidth="1"/>
    <col min="9483" max="9483" width="8.140625" style="12" customWidth="1"/>
    <col min="9484" max="9486" width="7.7109375" style="12" customWidth="1"/>
    <col min="9487" max="9487" width="10.28515625" style="12" customWidth="1"/>
    <col min="9488" max="9488" width="12.42578125" style="12" bestFit="1" customWidth="1"/>
    <col min="9489" max="9489" width="12.42578125" style="12" customWidth="1"/>
    <col min="9490" max="9729" width="9.140625" style="12"/>
    <col min="9730" max="9730" width="17.140625" style="12" customWidth="1"/>
    <col min="9731" max="9731" width="14.28515625" style="12" customWidth="1"/>
    <col min="9732" max="9732" width="8.7109375" style="12" customWidth="1"/>
    <col min="9733" max="9733" width="9.140625" style="12" customWidth="1"/>
    <col min="9734" max="9734" width="8.7109375" style="12" customWidth="1"/>
    <col min="9735" max="9735" width="8.28515625" style="12" customWidth="1"/>
    <col min="9736" max="9736" width="8.7109375" style="12" customWidth="1"/>
    <col min="9737" max="9738" width="7.7109375" style="12" customWidth="1"/>
    <col min="9739" max="9739" width="8.140625" style="12" customWidth="1"/>
    <col min="9740" max="9742" width="7.7109375" style="12" customWidth="1"/>
    <col min="9743" max="9743" width="10.28515625" style="12" customWidth="1"/>
    <col min="9744" max="9744" width="12.42578125" style="12" bestFit="1" customWidth="1"/>
    <col min="9745" max="9745" width="12.42578125" style="12" customWidth="1"/>
    <col min="9746" max="9985" width="9.140625" style="12"/>
    <col min="9986" max="9986" width="17.140625" style="12" customWidth="1"/>
    <col min="9987" max="9987" width="14.28515625" style="12" customWidth="1"/>
    <col min="9988" max="9988" width="8.7109375" style="12" customWidth="1"/>
    <col min="9989" max="9989" width="9.140625" style="12" customWidth="1"/>
    <col min="9990" max="9990" width="8.7109375" style="12" customWidth="1"/>
    <col min="9991" max="9991" width="8.28515625" style="12" customWidth="1"/>
    <col min="9992" max="9992" width="8.7109375" style="12" customWidth="1"/>
    <col min="9993" max="9994" width="7.7109375" style="12" customWidth="1"/>
    <col min="9995" max="9995" width="8.140625" style="12" customWidth="1"/>
    <col min="9996" max="9998" width="7.7109375" style="12" customWidth="1"/>
    <col min="9999" max="9999" width="10.28515625" style="12" customWidth="1"/>
    <col min="10000" max="10000" width="12.42578125" style="12" bestFit="1" customWidth="1"/>
    <col min="10001" max="10001" width="12.42578125" style="12" customWidth="1"/>
    <col min="10002" max="10241" width="9.140625" style="12"/>
    <col min="10242" max="10242" width="17.140625" style="12" customWidth="1"/>
    <col min="10243" max="10243" width="14.28515625" style="12" customWidth="1"/>
    <col min="10244" max="10244" width="8.7109375" style="12" customWidth="1"/>
    <col min="10245" max="10245" width="9.140625" style="12" customWidth="1"/>
    <col min="10246" max="10246" width="8.7109375" style="12" customWidth="1"/>
    <col min="10247" max="10247" width="8.28515625" style="12" customWidth="1"/>
    <col min="10248" max="10248" width="8.7109375" style="12" customWidth="1"/>
    <col min="10249" max="10250" width="7.7109375" style="12" customWidth="1"/>
    <col min="10251" max="10251" width="8.140625" style="12" customWidth="1"/>
    <col min="10252" max="10254" width="7.7109375" style="12" customWidth="1"/>
    <col min="10255" max="10255" width="10.28515625" style="12" customWidth="1"/>
    <col min="10256" max="10256" width="12.42578125" style="12" bestFit="1" customWidth="1"/>
    <col min="10257" max="10257" width="12.42578125" style="12" customWidth="1"/>
    <col min="10258" max="10497" width="9.140625" style="12"/>
    <col min="10498" max="10498" width="17.140625" style="12" customWidth="1"/>
    <col min="10499" max="10499" width="14.28515625" style="12" customWidth="1"/>
    <col min="10500" max="10500" width="8.7109375" style="12" customWidth="1"/>
    <col min="10501" max="10501" width="9.140625" style="12" customWidth="1"/>
    <col min="10502" max="10502" width="8.7109375" style="12" customWidth="1"/>
    <col min="10503" max="10503" width="8.28515625" style="12" customWidth="1"/>
    <col min="10504" max="10504" width="8.7109375" style="12" customWidth="1"/>
    <col min="10505" max="10506" width="7.7109375" style="12" customWidth="1"/>
    <col min="10507" max="10507" width="8.140625" style="12" customWidth="1"/>
    <col min="10508" max="10510" width="7.7109375" style="12" customWidth="1"/>
    <col min="10511" max="10511" width="10.28515625" style="12" customWidth="1"/>
    <col min="10512" max="10512" width="12.42578125" style="12" bestFit="1" customWidth="1"/>
    <col min="10513" max="10513" width="12.42578125" style="12" customWidth="1"/>
    <col min="10514" max="10753" width="9.140625" style="12"/>
    <col min="10754" max="10754" width="17.140625" style="12" customWidth="1"/>
    <col min="10755" max="10755" width="14.28515625" style="12" customWidth="1"/>
    <col min="10756" max="10756" width="8.7109375" style="12" customWidth="1"/>
    <col min="10757" max="10757" width="9.140625" style="12" customWidth="1"/>
    <col min="10758" max="10758" width="8.7109375" style="12" customWidth="1"/>
    <col min="10759" max="10759" width="8.28515625" style="12" customWidth="1"/>
    <col min="10760" max="10760" width="8.7109375" style="12" customWidth="1"/>
    <col min="10761" max="10762" width="7.7109375" style="12" customWidth="1"/>
    <col min="10763" max="10763" width="8.140625" style="12" customWidth="1"/>
    <col min="10764" max="10766" width="7.7109375" style="12" customWidth="1"/>
    <col min="10767" max="10767" width="10.28515625" style="12" customWidth="1"/>
    <col min="10768" max="10768" width="12.42578125" style="12" bestFit="1" customWidth="1"/>
    <col min="10769" max="10769" width="12.42578125" style="12" customWidth="1"/>
    <col min="10770" max="11009" width="9.140625" style="12"/>
    <col min="11010" max="11010" width="17.140625" style="12" customWidth="1"/>
    <col min="11011" max="11011" width="14.28515625" style="12" customWidth="1"/>
    <col min="11012" max="11012" width="8.7109375" style="12" customWidth="1"/>
    <col min="11013" max="11013" width="9.140625" style="12" customWidth="1"/>
    <col min="11014" max="11014" width="8.7109375" style="12" customWidth="1"/>
    <col min="11015" max="11015" width="8.28515625" style="12" customWidth="1"/>
    <col min="11016" max="11016" width="8.7109375" style="12" customWidth="1"/>
    <col min="11017" max="11018" width="7.7109375" style="12" customWidth="1"/>
    <col min="11019" max="11019" width="8.140625" style="12" customWidth="1"/>
    <col min="11020" max="11022" width="7.7109375" style="12" customWidth="1"/>
    <col min="11023" max="11023" width="10.28515625" style="12" customWidth="1"/>
    <col min="11024" max="11024" width="12.42578125" style="12" bestFit="1" customWidth="1"/>
    <col min="11025" max="11025" width="12.42578125" style="12" customWidth="1"/>
    <col min="11026" max="11265" width="9.140625" style="12"/>
    <col min="11266" max="11266" width="17.140625" style="12" customWidth="1"/>
    <col min="11267" max="11267" width="14.28515625" style="12" customWidth="1"/>
    <col min="11268" max="11268" width="8.7109375" style="12" customWidth="1"/>
    <col min="11269" max="11269" width="9.140625" style="12" customWidth="1"/>
    <col min="11270" max="11270" width="8.7109375" style="12" customWidth="1"/>
    <col min="11271" max="11271" width="8.28515625" style="12" customWidth="1"/>
    <col min="11272" max="11272" width="8.7109375" style="12" customWidth="1"/>
    <col min="11273" max="11274" width="7.7109375" style="12" customWidth="1"/>
    <col min="11275" max="11275" width="8.140625" style="12" customWidth="1"/>
    <col min="11276" max="11278" width="7.7109375" style="12" customWidth="1"/>
    <col min="11279" max="11279" width="10.28515625" style="12" customWidth="1"/>
    <col min="11280" max="11280" width="12.42578125" style="12" bestFit="1" customWidth="1"/>
    <col min="11281" max="11281" width="12.42578125" style="12" customWidth="1"/>
    <col min="11282" max="11521" width="9.140625" style="12"/>
    <col min="11522" max="11522" width="17.140625" style="12" customWidth="1"/>
    <col min="11523" max="11523" width="14.28515625" style="12" customWidth="1"/>
    <col min="11524" max="11524" width="8.7109375" style="12" customWidth="1"/>
    <col min="11525" max="11525" width="9.140625" style="12" customWidth="1"/>
    <col min="11526" max="11526" width="8.7109375" style="12" customWidth="1"/>
    <col min="11527" max="11527" width="8.28515625" style="12" customWidth="1"/>
    <col min="11528" max="11528" width="8.7109375" style="12" customWidth="1"/>
    <col min="11529" max="11530" width="7.7109375" style="12" customWidth="1"/>
    <col min="11531" max="11531" width="8.140625" style="12" customWidth="1"/>
    <col min="11532" max="11534" width="7.7109375" style="12" customWidth="1"/>
    <col min="11535" max="11535" width="10.28515625" style="12" customWidth="1"/>
    <col min="11536" max="11536" width="12.42578125" style="12" bestFit="1" customWidth="1"/>
    <col min="11537" max="11537" width="12.42578125" style="12" customWidth="1"/>
    <col min="11538" max="11777" width="9.140625" style="12"/>
    <col min="11778" max="11778" width="17.140625" style="12" customWidth="1"/>
    <col min="11779" max="11779" width="14.28515625" style="12" customWidth="1"/>
    <col min="11780" max="11780" width="8.7109375" style="12" customWidth="1"/>
    <col min="11781" max="11781" width="9.140625" style="12" customWidth="1"/>
    <col min="11782" max="11782" width="8.7109375" style="12" customWidth="1"/>
    <col min="11783" max="11783" width="8.28515625" style="12" customWidth="1"/>
    <col min="11784" max="11784" width="8.7109375" style="12" customWidth="1"/>
    <col min="11785" max="11786" width="7.7109375" style="12" customWidth="1"/>
    <col min="11787" max="11787" width="8.140625" style="12" customWidth="1"/>
    <col min="11788" max="11790" width="7.7109375" style="12" customWidth="1"/>
    <col min="11791" max="11791" width="10.28515625" style="12" customWidth="1"/>
    <col min="11792" max="11792" width="12.42578125" style="12" bestFit="1" customWidth="1"/>
    <col min="11793" max="11793" width="12.42578125" style="12" customWidth="1"/>
    <col min="11794" max="12033" width="9.140625" style="12"/>
    <col min="12034" max="12034" width="17.140625" style="12" customWidth="1"/>
    <col min="12035" max="12035" width="14.28515625" style="12" customWidth="1"/>
    <col min="12036" max="12036" width="8.7109375" style="12" customWidth="1"/>
    <col min="12037" max="12037" width="9.140625" style="12" customWidth="1"/>
    <col min="12038" max="12038" width="8.7109375" style="12" customWidth="1"/>
    <col min="12039" max="12039" width="8.28515625" style="12" customWidth="1"/>
    <col min="12040" max="12040" width="8.7109375" style="12" customWidth="1"/>
    <col min="12041" max="12042" width="7.7109375" style="12" customWidth="1"/>
    <col min="12043" max="12043" width="8.140625" style="12" customWidth="1"/>
    <col min="12044" max="12046" width="7.7109375" style="12" customWidth="1"/>
    <col min="12047" max="12047" width="10.28515625" style="12" customWidth="1"/>
    <col min="12048" max="12048" width="12.42578125" style="12" bestFit="1" customWidth="1"/>
    <col min="12049" max="12049" width="12.42578125" style="12" customWidth="1"/>
    <col min="12050" max="12289" width="9.140625" style="12"/>
    <col min="12290" max="12290" width="17.140625" style="12" customWidth="1"/>
    <col min="12291" max="12291" width="14.28515625" style="12" customWidth="1"/>
    <col min="12292" max="12292" width="8.7109375" style="12" customWidth="1"/>
    <col min="12293" max="12293" width="9.140625" style="12" customWidth="1"/>
    <col min="12294" max="12294" width="8.7109375" style="12" customWidth="1"/>
    <col min="12295" max="12295" width="8.28515625" style="12" customWidth="1"/>
    <col min="12296" max="12296" width="8.7109375" style="12" customWidth="1"/>
    <col min="12297" max="12298" width="7.7109375" style="12" customWidth="1"/>
    <col min="12299" max="12299" width="8.140625" style="12" customWidth="1"/>
    <col min="12300" max="12302" width="7.7109375" style="12" customWidth="1"/>
    <col min="12303" max="12303" width="10.28515625" style="12" customWidth="1"/>
    <col min="12304" max="12304" width="12.42578125" style="12" bestFit="1" customWidth="1"/>
    <col min="12305" max="12305" width="12.42578125" style="12" customWidth="1"/>
    <col min="12306" max="12545" width="9.140625" style="12"/>
    <col min="12546" max="12546" width="17.140625" style="12" customWidth="1"/>
    <col min="12547" max="12547" width="14.28515625" style="12" customWidth="1"/>
    <col min="12548" max="12548" width="8.7109375" style="12" customWidth="1"/>
    <col min="12549" max="12549" width="9.140625" style="12" customWidth="1"/>
    <col min="12550" max="12550" width="8.7109375" style="12" customWidth="1"/>
    <col min="12551" max="12551" width="8.28515625" style="12" customWidth="1"/>
    <col min="12552" max="12552" width="8.7109375" style="12" customWidth="1"/>
    <col min="12553" max="12554" width="7.7109375" style="12" customWidth="1"/>
    <col min="12555" max="12555" width="8.140625" style="12" customWidth="1"/>
    <col min="12556" max="12558" width="7.7109375" style="12" customWidth="1"/>
    <col min="12559" max="12559" width="10.28515625" style="12" customWidth="1"/>
    <col min="12560" max="12560" width="12.42578125" style="12" bestFit="1" customWidth="1"/>
    <col min="12561" max="12561" width="12.42578125" style="12" customWidth="1"/>
    <col min="12562" max="12801" width="9.140625" style="12"/>
    <col min="12802" max="12802" width="17.140625" style="12" customWidth="1"/>
    <col min="12803" max="12803" width="14.28515625" style="12" customWidth="1"/>
    <col min="12804" max="12804" width="8.7109375" style="12" customWidth="1"/>
    <col min="12805" max="12805" width="9.140625" style="12" customWidth="1"/>
    <col min="12806" max="12806" width="8.7109375" style="12" customWidth="1"/>
    <col min="12807" max="12807" width="8.28515625" style="12" customWidth="1"/>
    <col min="12808" max="12808" width="8.7109375" style="12" customWidth="1"/>
    <col min="12809" max="12810" width="7.7109375" style="12" customWidth="1"/>
    <col min="12811" max="12811" width="8.140625" style="12" customWidth="1"/>
    <col min="12812" max="12814" width="7.7109375" style="12" customWidth="1"/>
    <col min="12815" max="12815" width="10.28515625" style="12" customWidth="1"/>
    <col min="12816" max="12816" width="12.42578125" style="12" bestFit="1" customWidth="1"/>
    <col min="12817" max="12817" width="12.42578125" style="12" customWidth="1"/>
    <col min="12818" max="13057" width="9.140625" style="12"/>
    <col min="13058" max="13058" width="17.140625" style="12" customWidth="1"/>
    <col min="13059" max="13059" width="14.28515625" style="12" customWidth="1"/>
    <col min="13060" max="13060" width="8.7109375" style="12" customWidth="1"/>
    <col min="13061" max="13061" width="9.140625" style="12" customWidth="1"/>
    <col min="13062" max="13062" width="8.7109375" style="12" customWidth="1"/>
    <col min="13063" max="13063" width="8.28515625" style="12" customWidth="1"/>
    <col min="13064" max="13064" width="8.7109375" style="12" customWidth="1"/>
    <col min="13065" max="13066" width="7.7109375" style="12" customWidth="1"/>
    <col min="13067" max="13067" width="8.140625" style="12" customWidth="1"/>
    <col min="13068" max="13070" width="7.7109375" style="12" customWidth="1"/>
    <col min="13071" max="13071" width="10.28515625" style="12" customWidth="1"/>
    <col min="13072" max="13072" width="12.42578125" style="12" bestFit="1" customWidth="1"/>
    <col min="13073" max="13073" width="12.42578125" style="12" customWidth="1"/>
    <col min="13074" max="13313" width="9.140625" style="12"/>
    <col min="13314" max="13314" width="17.140625" style="12" customWidth="1"/>
    <col min="13315" max="13315" width="14.28515625" style="12" customWidth="1"/>
    <col min="13316" max="13316" width="8.7109375" style="12" customWidth="1"/>
    <col min="13317" max="13317" width="9.140625" style="12" customWidth="1"/>
    <col min="13318" max="13318" width="8.7109375" style="12" customWidth="1"/>
    <col min="13319" max="13319" width="8.28515625" style="12" customWidth="1"/>
    <col min="13320" max="13320" width="8.7109375" style="12" customWidth="1"/>
    <col min="13321" max="13322" width="7.7109375" style="12" customWidth="1"/>
    <col min="13323" max="13323" width="8.140625" style="12" customWidth="1"/>
    <col min="13324" max="13326" width="7.7109375" style="12" customWidth="1"/>
    <col min="13327" max="13327" width="10.28515625" style="12" customWidth="1"/>
    <col min="13328" max="13328" width="12.42578125" style="12" bestFit="1" customWidth="1"/>
    <col min="13329" max="13329" width="12.42578125" style="12" customWidth="1"/>
    <col min="13330" max="13569" width="9.140625" style="12"/>
    <col min="13570" max="13570" width="17.140625" style="12" customWidth="1"/>
    <col min="13571" max="13571" width="14.28515625" style="12" customWidth="1"/>
    <col min="13572" max="13572" width="8.7109375" style="12" customWidth="1"/>
    <col min="13573" max="13573" width="9.140625" style="12" customWidth="1"/>
    <col min="13574" max="13574" width="8.7109375" style="12" customWidth="1"/>
    <col min="13575" max="13575" width="8.28515625" style="12" customWidth="1"/>
    <col min="13576" max="13576" width="8.7109375" style="12" customWidth="1"/>
    <col min="13577" max="13578" width="7.7109375" style="12" customWidth="1"/>
    <col min="13579" max="13579" width="8.140625" style="12" customWidth="1"/>
    <col min="13580" max="13582" width="7.7109375" style="12" customWidth="1"/>
    <col min="13583" max="13583" width="10.28515625" style="12" customWidth="1"/>
    <col min="13584" max="13584" width="12.42578125" style="12" bestFit="1" customWidth="1"/>
    <col min="13585" max="13585" width="12.42578125" style="12" customWidth="1"/>
    <col min="13586" max="13825" width="9.140625" style="12"/>
    <col min="13826" max="13826" width="17.140625" style="12" customWidth="1"/>
    <col min="13827" max="13827" width="14.28515625" style="12" customWidth="1"/>
    <col min="13828" max="13828" width="8.7109375" style="12" customWidth="1"/>
    <col min="13829" max="13829" width="9.140625" style="12" customWidth="1"/>
    <col min="13830" max="13830" width="8.7109375" style="12" customWidth="1"/>
    <col min="13831" max="13831" width="8.28515625" style="12" customWidth="1"/>
    <col min="13832" max="13832" width="8.7109375" style="12" customWidth="1"/>
    <col min="13833" max="13834" width="7.7109375" style="12" customWidth="1"/>
    <col min="13835" max="13835" width="8.140625" style="12" customWidth="1"/>
    <col min="13836" max="13838" width="7.7109375" style="12" customWidth="1"/>
    <col min="13839" max="13839" width="10.28515625" style="12" customWidth="1"/>
    <col min="13840" max="13840" width="12.42578125" style="12" bestFit="1" customWidth="1"/>
    <col min="13841" max="13841" width="12.42578125" style="12" customWidth="1"/>
    <col min="13842" max="14081" width="9.140625" style="12"/>
    <col min="14082" max="14082" width="17.140625" style="12" customWidth="1"/>
    <col min="14083" max="14083" width="14.28515625" style="12" customWidth="1"/>
    <col min="14084" max="14084" width="8.7109375" style="12" customWidth="1"/>
    <col min="14085" max="14085" width="9.140625" style="12" customWidth="1"/>
    <col min="14086" max="14086" width="8.7109375" style="12" customWidth="1"/>
    <col min="14087" max="14087" width="8.28515625" style="12" customWidth="1"/>
    <col min="14088" max="14088" width="8.7109375" style="12" customWidth="1"/>
    <col min="14089" max="14090" width="7.7109375" style="12" customWidth="1"/>
    <col min="14091" max="14091" width="8.140625" style="12" customWidth="1"/>
    <col min="14092" max="14094" width="7.7109375" style="12" customWidth="1"/>
    <col min="14095" max="14095" width="10.28515625" style="12" customWidth="1"/>
    <col min="14096" max="14096" width="12.42578125" style="12" bestFit="1" customWidth="1"/>
    <col min="14097" max="14097" width="12.42578125" style="12" customWidth="1"/>
    <col min="14098" max="14337" width="9.140625" style="12"/>
    <col min="14338" max="14338" width="17.140625" style="12" customWidth="1"/>
    <col min="14339" max="14339" width="14.28515625" style="12" customWidth="1"/>
    <col min="14340" max="14340" width="8.7109375" style="12" customWidth="1"/>
    <col min="14341" max="14341" width="9.140625" style="12" customWidth="1"/>
    <col min="14342" max="14342" width="8.7109375" style="12" customWidth="1"/>
    <col min="14343" max="14343" width="8.28515625" style="12" customWidth="1"/>
    <col min="14344" max="14344" width="8.7109375" style="12" customWidth="1"/>
    <col min="14345" max="14346" width="7.7109375" style="12" customWidth="1"/>
    <col min="14347" max="14347" width="8.140625" style="12" customWidth="1"/>
    <col min="14348" max="14350" width="7.7109375" style="12" customWidth="1"/>
    <col min="14351" max="14351" width="10.28515625" style="12" customWidth="1"/>
    <col min="14352" max="14352" width="12.42578125" style="12" bestFit="1" customWidth="1"/>
    <col min="14353" max="14353" width="12.42578125" style="12" customWidth="1"/>
    <col min="14354" max="14593" width="9.140625" style="12"/>
    <col min="14594" max="14594" width="17.140625" style="12" customWidth="1"/>
    <col min="14595" max="14595" width="14.28515625" style="12" customWidth="1"/>
    <col min="14596" max="14596" width="8.7109375" style="12" customWidth="1"/>
    <col min="14597" max="14597" width="9.140625" style="12" customWidth="1"/>
    <col min="14598" max="14598" width="8.7109375" style="12" customWidth="1"/>
    <col min="14599" max="14599" width="8.28515625" style="12" customWidth="1"/>
    <col min="14600" max="14600" width="8.7109375" style="12" customWidth="1"/>
    <col min="14601" max="14602" width="7.7109375" style="12" customWidth="1"/>
    <col min="14603" max="14603" width="8.140625" style="12" customWidth="1"/>
    <col min="14604" max="14606" width="7.7109375" style="12" customWidth="1"/>
    <col min="14607" max="14607" width="10.28515625" style="12" customWidth="1"/>
    <col min="14608" max="14608" width="12.42578125" style="12" bestFit="1" customWidth="1"/>
    <col min="14609" max="14609" width="12.42578125" style="12" customWidth="1"/>
    <col min="14610" max="14849" width="9.140625" style="12"/>
    <col min="14850" max="14850" width="17.140625" style="12" customWidth="1"/>
    <col min="14851" max="14851" width="14.28515625" style="12" customWidth="1"/>
    <col min="14852" max="14852" width="8.7109375" style="12" customWidth="1"/>
    <col min="14853" max="14853" width="9.140625" style="12" customWidth="1"/>
    <col min="14854" max="14854" width="8.7109375" style="12" customWidth="1"/>
    <col min="14855" max="14855" width="8.28515625" style="12" customWidth="1"/>
    <col min="14856" max="14856" width="8.7109375" style="12" customWidth="1"/>
    <col min="14857" max="14858" width="7.7109375" style="12" customWidth="1"/>
    <col min="14859" max="14859" width="8.140625" style="12" customWidth="1"/>
    <col min="14860" max="14862" width="7.7109375" style="12" customWidth="1"/>
    <col min="14863" max="14863" width="10.28515625" style="12" customWidth="1"/>
    <col min="14864" max="14864" width="12.42578125" style="12" bestFit="1" customWidth="1"/>
    <col min="14865" max="14865" width="12.42578125" style="12" customWidth="1"/>
    <col min="14866" max="15105" width="9.140625" style="12"/>
    <col min="15106" max="15106" width="17.140625" style="12" customWidth="1"/>
    <col min="15107" max="15107" width="14.28515625" style="12" customWidth="1"/>
    <col min="15108" max="15108" width="8.7109375" style="12" customWidth="1"/>
    <col min="15109" max="15109" width="9.140625" style="12" customWidth="1"/>
    <col min="15110" max="15110" width="8.7109375" style="12" customWidth="1"/>
    <col min="15111" max="15111" width="8.28515625" style="12" customWidth="1"/>
    <col min="15112" max="15112" width="8.7109375" style="12" customWidth="1"/>
    <col min="15113" max="15114" width="7.7109375" style="12" customWidth="1"/>
    <col min="15115" max="15115" width="8.140625" style="12" customWidth="1"/>
    <col min="15116" max="15118" width="7.7109375" style="12" customWidth="1"/>
    <col min="15119" max="15119" width="10.28515625" style="12" customWidth="1"/>
    <col min="15120" max="15120" width="12.42578125" style="12" bestFit="1" customWidth="1"/>
    <col min="15121" max="15121" width="12.42578125" style="12" customWidth="1"/>
    <col min="15122" max="15361" width="9.140625" style="12"/>
    <col min="15362" max="15362" width="17.140625" style="12" customWidth="1"/>
    <col min="15363" max="15363" width="14.28515625" style="12" customWidth="1"/>
    <col min="15364" max="15364" width="8.7109375" style="12" customWidth="1"/>
    <col min="15365" max="15365" width="9.140625" style="12" customWidth="1"/>
    <col min="15366" max="15366" width="8.7109375" style="12" customWidth="1"/>
    <col min="15367" max="15367" width="8.28515625" style="12" customWidth="1"/>
    <col min="15368" max="15368" width="8.7109375" style="12" customWidth="1"/>
    <col min="15369" max="15370" width="7.7109375" style="12" customWidth="1"/>
    <col min="15371" max="15371" width="8.140625" style="12" customWidth="1"/>
    <col min="15372" max="15374" width="7.7109375" style="12" customWidth="1"/>
    <col min="15375" max="15375" width="10.28515625" style="12" customWidth="1"/>
    <col min="15376" max="15376" width="12.42578125" style="12" bestFit="1" customWidth="1"/>
    <col min="15377" max="15377" width="12.42578125" style="12" customWidth="1"/>
    <col min="15378" max="15617" width="9.140625" style="12"/>
    <col min="15618" max="15618" width="17.140625" style="12" customWidth="1"/>
    <col min="15619" max="15619" width="14.28515625" style="12" customWidth="1"/>
    <col min="15620" max="15620" width="8.7109375" style="12" customWidth="1"/>
    <col min="15621" max="15621" width="9.140625" style="12" customWidth="1"/>
    <col min="15622" max="15622" width="8.7109375" style="12" customWidth="1"/>
    <col min="15623" max="15623" width="8.28515625" style="12" customWidth="1"/>
    <col min="15624" max="15624" width="8.7109375" style="12" customWidth="1"/>
    <col min="15625" max="15626" width="7.7109375" style="12" customWidth="1"/>
    <col min="15627" max="15627" width="8.140625" style="12" customWidth="1"/>
    <col min="15628" max="15630" width="7.7109375" style="12" customWidth="1"/>
    <col min="15631" max="15631" width="10.28515625" style="12" customWidth="1"/>
    <col min="15632" max="15632" width="12.42578125" style="12" bestFit="1" customWidth="1"/>
    <col min="15633" max="15633" width="12.42578125" style="12" customWidth="1"/>
    <col min="15634" max="15873" width="9.140625" style="12"/>
    <col min="15874" max="15874" width="17.140625" style="12" customWidth="1"/>
    <col min="15875" max="15875" width="14.28515625" style="12" customWidth="1"/>
    <col min="15876" max="15876" width="8.7109375" style="12" customWidth="1"/>
    <col min="15877" max="15877" width="9.140625" style="12" customWidth="1"/>
    <col min="15878" max="15878" width="8.7109375" style="12" customWidth="1"/>
    <col min="15879" max="15879" width="8.28515625" style="12" customWidth="1"/>
    <col min="15880" max="15880" width="8.7109375" style="12" customWidth="1"/>
    <col min="15881" max="15882" width="7.7109375" style="12" customWidth="1"/>
    <col min="15883" max="15883" width="8.140625" style="12" customWidth="1"/>
    <col min="15884" max="15886" width="7.7109375" style="12" customWidth="1"/>
    <col min="15887" max="15887" width="10.28515625" style="12" customWidth="1"/>
    <col min="15888" max="15888" width="12.42578125" style="12" bestFit="1" customWidth="1"/>
    <col min="15889" max="15889" width="12.42578125" style="12" customWidth="1"/>
    <col min="15890" max="16129" width="9.140625" style="12"/>
    <col min="16130" max="16130" width="17.140625" style="12" customWidth="1"/>
    <col min="16131" max="16131" width="14.28515625" style="12" customWidth="1"/>
    <col min="16132" max="16132" width="8.7109375" style="12" customWidth="1"/>
    <col min="16133" max="16133" width="9.140625" style="12" customWidth="1"/>
    <col min="16134" max="16134" width="8.7109375" style="12" customWidth="1"/>
    <col min="16135" max="16135" width="8.28515625" style="12" customWidth="1"/>
    <col min="16136" max="16136" width="8.7109375" style="12" customWidth="1"/>
    <col min="16137" max="16138" width="7.7109375" style="12" customWidth="1"/>
    <col min="16139" max="16139" width="8.140625" style="12" customWidth="1"/>
    <col min="16140" max="16142" width="7.7109375" style="12" customWidth="1"/>
    <col min="16143" max="16143" width="10.28515625" style="12" customWidth="1"/>
    <col min="16144" max="16144" width="12.42578125" style="12" bestFit="1" customWidth="1"/>
    <col min="16145" max="16145" width="12.42578125" style="12" customWidth="1"/>
    <col min="16146" max="16384" width="9.140625" style="12"/>
  </cols>
  <sheetData>
    <row r="1" spans="1:20" s="2" customFormat="1" ht="22.5" x14ac:dyDescent="0.2">
      <c r="A1" s="749"/>
      <c r="B1" s="749"/>
      <c r="C1" s="749"/>
      <c r="D1" s="749"/>
      <c r="E1" s="749"/>
      <c r="F1" s="74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2.5" x14ac:dyDescent="0.2">
      <c r="A2" s="361"/>
      <c r="B2" s="361"/>
      <c r="C2" s="361"/>
      <c r="D2" s="361"/>
      <c r="E2" s="361"/>
      <c r="F2" s="36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ht="18.75" x14ac:dyDescent="0.2">
      <c r="A3" s="710"/>
      <c r="B3" s="759"/>
      <c r="C3" s="760"/>
      <c r="D3" s="760"/>
      <c r="E3" s="760"/>
      <c r="F3" s="13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28.5" customHeight="1" x14ac:dyDescent="0.2">
      <c r="A4" s="758"/>
      <c r="B4" s="758"/>
      <c r="C4" s="360"/>
      <c r="D4" s="360"/>
      <c r="E4" s="132"/>
      <c r="F4" s="36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23.25" customHeight="1" x14ac:dyDescent="0.3">
      <c r="A5" s="212"/>
      <c r="B5" s="9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21.75" customHeight="1" x14ac:dyDescent="0.25">
      <c r="A6" s="5"/>
      <c r="B6" s="9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21.75" customHeight="1" x14ac:dyDescent="0.25">
      <c r="A7" s="5"/>
      <c r="B7" s="9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21.75" customHeight="1" x14ac:dyDescent="0.25">
      <c r="A8" s="5"/>
      <c r="B8" s="9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21.75" customHeight="1" x14ac:dyDescent="0.25">
      <c r="A9" s="5"/>
      <c r="B9" s="9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21.75" customHeight="1" x14ac:dyDescent="0.25">
      <c r="A10" s="5"/>
      <c r="B10" s="9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21.75" customHeight="1" x14ac:dyDescent="0.25">
      <c r="A11" s="5"/>
      <c r="B11" s="9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21.75" customHeight="1" x14ac:dyDescent="0.25">
      <c r="A12" s="5"/>
      <c r="B12" s="9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21.75" customHeight="1" x14ac:dyDescent="0.25">
      <c r="A13" s="5"/>
      <c r="B13" s="9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21.75" customHeight="1" x14ac:dyDescent="0.25">
      <c r="A14" s="5"/>
      <c r="B14" s="9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21.75" customHeight="1" x14ac:dyDescent="0.25">
      <c r="A15" s="5"/>
      <c r="B15" s="9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21.75" customHeight="1" x14ac:dyDescent="0.25">
      <c r="A16" s="5"/>
      <c r="B16" s="9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21.75" customHeight="1" x14ac:dyDescent="0.25">
      <c r="A17" s="5"/>
      <c r="B17" s="9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21.75" customHeight="1" x14ac:dyDescent="0.25">
      <c r="A18" s="5"/>
      <c r="B18" s="9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21.75" customHeight="1" x14ac:dyDescent="0.25">
      <c r="A19" s="5"/>
      <c r="B19" s="9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1.75" customHeight="1" x14ac:dyDescent="0.25">
      <c r="A20" s="5"/>
      <c r="B20" s="9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21.75" customHeight="1" x14ac:dyDescent="0.25">
      <c r="A21" s="5"/>
      <c r="B21" s="9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21.75" customHeight="1" x14ac:dyDescent="0.25">
      <c r="A22" s="5"/>
      <c r="B22" s="9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1.75" customHeight="1" x14ac:dyDescent="0.25">
      <c r="A23" s="5"/>
      <c r="B23" s="9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21.75" customHeight="1" x14ac:dyDescent="0.25">
      <c r="A24" s="5"/>
      <c r="B24" s="9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21.75" customHeight="1" x14ac:dyDescent="0.25">
      <c r="A25" s="5"/>
      <c r="B25" s="9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21.75" customHeight="1" x14ac:dyDescent="0.25">
      <c r="A26" s="5"/>
      <c r="B26" s="9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1.75" customHeight="1" x14ac:dyDescent="0.25">
      <c r="A27" s="5"/>
      <c r="B27" s="9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1.75" customHeight="1" x14ac:dyDescent="0.25">
      <c r="A28" s="5"/>
      <c r="B28" s="9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1.75" customHeight="1" x14ac:dyDescent="0.25">
      <c r="A29" s="5"/>
      <c r="B29" s="9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21.75" customHeight="1" x14ac:dyDescent="0.25">
      <c r="A30" s="5"/>
      <c r="B30" s="9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21.75" customHeight="1" x14ac:dyDescent="0.25">
      <c r="A31" s="5"/>
      <c r="B31" s="9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21.75" customHeight="1" x14ac:dyDescent="0.25">
      <c r="A32" s="5"/>
      <c r="B32" s="9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21.75" customHeight="1" x14ac:dyDescent="0.25">
      <c r="A33" s="5"/>
      <c r="B33" s="9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21.75" customHeight="1" x14ac:dyDescent="0.25">
      <c r="A34" s="5"/>
      <c r="B34" s="9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27" customHeight="1" x14ac:dyDescent="0.2">
      <c r="A35" s="360"/>
      <c r="B35" s="9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17" customFormat="1" ht="21.75" customHeight="1" x14ac:dyDescent="0.25">
      <c r="A36" s="34"/>
      <c r="B36" s="362"/>
      <c r="C36" s="1"/>
      <c r="D36" s="1"/>
      <c r="E36" s="1"/>
      <c r="F36" s="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17" customFormat="1" ht="21.75" customHeight="1" x14ac:dyDescent="0.25">
      <c r="A37" s="34"/>
      <c r="B37" s="362"/>
      <c r="C37" s="1"/>
      <c r="D37" s="1"/>
      <c r="E37" s="1"/>
      <c r="F37" s="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17" customFormat="1" ht="21.75" customHeight="1" x14ac:dyDescent="0.25">
      <c r="A38" s="34"/>
      <c r="B38" s="362"/>
      <c r="C38" s="1"/>
      <c r="D38" s="1"/>
      <c r="E38" s="1"/>
      <c r="F38" s="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17" customFormat="1" ht="16.5" x14ac:dyDescent="0.25">
      <c r="A39" s="34"/>
      <c r="B39" s="362"/>
      <c r="C39" s="1"/>
      <c r="D39" s="1"/>
      <c r="E39" s="1"/>
      <c r="F39" s="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17" customFormat="1" ht="16.5" x14ac:dyDescent="0.25">
      <c r="A40" s="34"/>
      <c r="B40" s="362"/>
      <c r="C40" s="1"/>
      <c r="D40" s="1"/>
      <c r="E40" s="1"/>
      <c r="F40" s="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17" customFormat="1" ht="16.5" x14ac:dyDescent="0.25">
      <c r="A41" s="34"/>
      <c r="B41" s="362"/>
      <c r="C41" s="1"/>
      <c r="D41" s="1"/>
      <c r="E41" s="1"/>
      <c r="F41" s="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17" customFormat="1" ht="16.5" x14ac:dyDescent="0.25">
      <c r="A42" s="34"/>
      <c r="B42" s="362"/>
      <c r="C42" s="1"/>
      <c r="D42" s="1"/>
      <c r="E42" s="1"/>
      <c r="F42" s="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17" customFormat="1" ht="16.5" x14ac:dyDescent="0.25">
      <c r="A43" s="34"/>
      <c r="B43" s="362"/>
      <c r="C43" s="1"/>
      <c r="D43" s="1"/>
      <c r="E43" s="1"/>
      <c r="F43" s="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17" customFormat="1" ht="16.5" x14ac:dyDescent="0.25">
      <c r="A44" s="34"/>
      <c r="B44" s="362"/>
      <c r="C44" s="1"/>
      <c r="D44" s="1"/>
      <c r="E44" s="1"/>
      <c r="F44" s="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17" customFormat="1" ht="33" customHeight="1" x14ac:dyDescent="0.25">
      <c r="A45" s="34"/>
      <c r="B45" s="362"/>
      <c r="C45" s="1"/>
      <c r="D45" s="1"/>
      <c r="E45" s="1"/>
      <c r="F45" s="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17" customFormat="1" ht="18" customHeight="1" x14ac:dyDescent="0.25">
      <c r="A46" s="32"/>
      <c r="B46" s="362"/>
      <c r="C46" s="1"/>
      <c r="D46" s="1"/>
      <c r="E46" s="1"/>
      <c r="F46" s="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17" customFormat="1" ht="16.5" x14ac:dyDescent="0.25">
      <c r="A47" s="32"/>
      <c r="B47" s="362"/>
      <c r="C47" s="1"/>
      <c r="D47" s="1"/>
      <c r="E47" s="1"/>
      <c r="F47" s="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2" customFormat="1" ht="27" customHeight="1" x14ac:dyDescent="0.2">
      <c r="A48" s="131"/>
      <c r="B48" s="9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53.25" customHeight="1" x14ac:dyDescent="0.25">
      <c r="A49" s="33"/>
      <c r="B49" s="9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56.25" customHeight="1" x14ac:dyDescent="0.2">
      <c r="A50" s="34"/>
      <c r="B50" s="9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24.75" customHeight="1" x14ac:dyDescent="0.2">
      <c r="A51" s="34"/>
      <c r="B51" s="9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36.75" customHeight="1" x14ac:dyDescent="0.25">
      <c r="A52" s="32"/>
      <c r="B52" s="9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35.25" customHeight="1" x14ac:dyDescent="0.2">
      <c r="A53" s="34"/>
      <c r="B53" s="9"/>
      <c r="C53" s="1"/>
      <c r="D53" s="1"/>
      <c r="E53" s="1"/>
      <c r="F53" s="3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50.25" customHeight="1" x14ac:dyDescent="0.2">
      <c r="A54" s="34"/>
      <c r="B54" s="9"/>
      <c r="C54" s="363"/>
      <c r="D54" s="363"/>
      <c r="E54" s="1"/>
      <c r="F54" s="3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23.25" hidden="1" customHeight="1" x14ac:dyDescent="0.2">
      <c r="A55" s="761"/>
      <c r="B55" s="364"/>
      <c r="C55" s="365"/>
      <c r="D55" s="365"/>
      <c r="E55" s="48"/>
      <c r="F55" s="4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21.75" hidden="1" customHeight="1" x14ac:dyDescent="0.2">
      <c r="A56" s="761"/>
      <c r="B56" s="364"/>
      <c r="C56" s="365"/>
      <c r="D56" s="365"/>
      <c r="E56" s="48"/>
      <c r="F56" s="4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23.25" hidden="1" customHeight="1" x14ac:dyDescent="0.2">
      <c r="A57" s="761"/>
      <c r="B57" s="364"/>
      <c r="C57" s="365"/>
      <c r="D57" s="365"/>
      <c r="E57" s="48"/>
      <c r="F57" s="4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21.75" hidden="1" customHeight="1" x14ac:dyDescent="0.2">
      <c r="A58" s="761"/>
      <c r="B58" s="364"/>
      <c r="C58" s="365"/>
      <c r="D58" s="365"/>
      <c r="E58" s="48"/>
      <c r="F58" s="4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ht="39.75" customHeight="1" x14ac:dyDescent="0.2">
      <c r="A59" s="35"/>
      <c r="B59" s="31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16.5" x14ac:dyDescent="0.2">
      <c r="A60" s="43"/>
      <c r="B60" s="37"/>
      <c r="C60" s="128"/>
      <c r="D60" s="128"/>
      <c r="E60" s="1"/>
      <c r="F60" s="12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24" customHeight="1" x14ac:dyDescent="0.2">
      <c r="A61" s="36"/>
      <c r="B61" s="37"/>
      <c r="C61" s="366"/>
      <c r="D61" s="366"/>
      <c r="E61" s="1"/>
      <c r="F61" s="12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24" customHeight="1" x14ac:dyDescent="0.2">
      <c r="A62" s="36"/>
      <c r="B62" s="37"/>
      <c r="C62" s="128"/>
      <c r="D62" s="128"/>
      <c r="E62" s="1"/>
      <c r="F62" s="12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24" customHeight="1" x14ac:dyDescent="0.2">
      <c r="A63" s="36"/>
      <c r="B63" s="37"/>
      <c r="C63" s="128"/>
      <c r="D63" s="128"/>
      <c r="E63" s="1"/>
      <c r="F63" s="12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24" customHeight="1" x14ac:dyDescent="0.2">
      <c r="A64" s="36"/>
      <c r="B64" s="37"/>
      <c r="C64" s="128"/>
      <c r="D64" s="128"/>
      <c r="E64" s="1"/>
      <c r="F64" s="12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41.25" customHeight="1" x14ac:dyDescent="0.3">
      <c r="A65" s="39"/>
      <c r="B65" s="31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18.75" x14ac:dyDescent="0.3">
      <c r="A66" s="38"/>
      <c r="B66" s="40"/>
      <c r="C66" s="41"/>
      <c r="D66" s="41"/>
      <c r="E66" s="41"/>
      <c r="F66" s="4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16.5" x14ac:dyDescent="0.25">
      <c r="A67" s="42"/>
      <c r="B67" s="3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16.5" x14ac:dyDescent="0.2">
      <c r="A68" s="43"/>
      <c r="B68" s="31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16.5" x14ac:dyDescent="0.25">
      <c r="A69" s="32"/>
      <c r="B69" s="31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34.5" customHeight="1" x14ac:dyDescent="0.25">
      <c r="A70" s="32"/>
      <c r="B70" s="31"/>
      <c r="C70" s="359"/>
      <c r="D70" s="359"/>
      <c r="E70" s="1"/>
      <c r="F70" s="3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24" customHeight="1" x14ac:dyDescent="0.2">
      <c r="A71" s="663"/>
      <c r="B71" s="663"/>
      <c r="C71" s="663"/>
      <c r="D71" s="663"/>
      <c r="E71" s="663"/>
      <c r="F71" s="66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26.25" customHeight="1" x14ac:dyDescent="0.25">
      <c r="A72" s="4"/>
      <c r="B72" s="4"/>
      <c r="C72" s="4"/>
      <c r="D72" s="14"/>
      <c r="E72" s="14"/>
      <c r="F72" s="1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15.75" customHeight="1" x14ac:dyDescent="0.2">
      <c r="A74" s="367"/>
      <c r="B74" s="100"/>
      <c r="C74" s="100"/>
      <c r="D74" s="100"/>
      <c r="E74" s="100"/>
      <c r="F74" s="100"/>
      <c r="G74" s="4"/>
      <c r="H74" s="368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</row>
    <row r="75" spans="1:20" s="2" customFormat="1" ht="15.75" x14ac:dyDescent="0.25">
      <c r="A75" s="4"/>
      <c r="B75" s="4"/>
      <c r="C75" s="4"/>
      <c r="D75" s="14"/>
      <c r="E75" s="14"/>
      <c r="F75" s="14"/>
      <c r="G75" s="4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1"/>
      <c r="S75" s="370"/>
      <c r="T75" s="371"/>
    </row>
    <row r="76" spans="1:20" s="2" customFormat="1" ht="15.75" x14ac:dyDescent="0.25">
      <c r="A76" s="4"/>
      <c r="B76" s="4"/>
      <c r="C76" s="4"/>
      <c r="D76" s="14"/>
      <c r="E76" s="14"/>
      <c r="F76" s="14"/>
      <c r="G76" s="4"/>
      <c r="H76" s="368"/>
      <c r="I76" s="372"/>
      <c r="J76" s="372"/>
      <c r="K76" s="372"/>
      <c r="L76" s="371"/>
      <c r="M76" s="371"/>
      <c r="N76" s="371"/>
      <c r="O76" s="370"/>
      <c r="P76" s="370"/>
      <c r="Q76" s="370"/>
      <c r="R76" s="371"/>
      <c r="S76" s="370"/>
      <c r="T76" s="371"/>
    </row>
    <row r="77" spans="1:20" s="2" customFormat="1" ht="15.75" x14ac:dyDescent="0.25">
      <c r="A77" s="4"/>
      <c r="B77" s="4"/>
      <c r="C77" s="4"/>
      <c r="D77" s="14"/>
      <c r="E77" s="14"/>
      <c r="F77" s="1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ht="15.75" x14ac:dyDescent="0.25">
      <c r="A78" s="4"/>
      <c r="B78" s="4"/>
      <c r="C78" s="4"/>
      <c r="D78" s="14"/>
      <c r="E78" s="14"/>
      <c r="F78" s="1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2" customFormat="1" ht="15.75" x14ac:dyDescent="0.25">
      <c r="A79" s="4"/>
      <c r="B79" s="4"/>
      <c r="C79" s="4"/>
      <c r="D79" s="14"/>
      <c r="E79" s="14"/>
      <c r="F79" s="1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2" customFormat="1" ht="15.75" x14ac:dyDescent="0.25">
      <c r="A80" s="4"/>
      <c r="B80" s="4"/>
      <c r="C80" s="4"/>
      <c r="D80" s="14"/>
      <c r="E80" s="14"/>
      <c r="F80" s="1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2" customFormat="1" ht="15.75" x14ac:dyDescent="0.25">
      <c r="A81" s="4"/>
      <c r="B81" s="4"/>
      <c r="C81" s="4"/>
      <c r="D81" s="14"/>
      <c r="E81" s="14"/>
      <c r="F81" s="1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2" customFormat="1" ht="15.75" x14ac:dyDescent="0.25">
      <c r="A82" s="4"/>
      <c r="B82" s="4"/>
      <c r="C82" s="4"/>
      <c r="D82" s="14"/>
      <c r="E82" s="14"/>
      <c r="F82" s="1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2" customFormat="1" ht="17.25" thickBot="1" x14ac:dyDescent="0.25">
      <c r="A83" s="762" t="s">
        <v>220</v>
      </c>
      <c r="B83" s="762"/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4"/>
      <c r="Q83" s="4"/>
      <c r="R83" s="4"/>
      <c r="S83" s="4"/>
      <c r="T83" s="4"/>
    </row>
    <row r="84" spans="1:20" s="2" customFormat="1" ht="6.75" customHeight="1" x14ac:dyDescent="0.2">
      <c r="A84" s="619" t="s">
        <v>130</v>
      </c>
      <c r="B84" s="621"/>
      <c r="C84" s="770">
        <v>2009</v>
      </c>
      <c r="D84" s="773">
        <v>2010</v>
      </c>
      <c r="E84" s="773">
        <v>2011</v>
      </c>
      <c r="F84" s="773">
        <v>2012</v>
      </c>
      <c r="G84" s="773">
        <v>2013</v>
      </c>
      <c r="H84" s="835">
        <v>2014</v>
      </c>
      <c r="I84" s="697">
        <v>2015</v>
      </c>
      <c r="J84" s="776"/>
      <c r="K84" s="776"/>
      <c r="L84" s="776"/>
      <c r="M84" s="776"/>
      <c r="N84" s="777"/>
      <c r="O84" s="763" t="s">
        <v>533</v>
      </c>
      <c r="P84" s="4"/>
      <c r="Q84" s="4"/>
      <c r="R84" s="4"/>
      <c r="S84" s="4"/>
      <c r="T84" s="4"/>
    </row>
    <row r="85" spans="1:20" ht="13.5" customHeight="1" x14ac:dyDescent="0.2">
      <c r="A85" s="766"/>
      <c r="B85" s="767"/>
      <c r="C85" s="771"/>
      <c r="D85" s="774"/>
      <c r="E85" s="774"/>
      <c r="F85" s="774"/>
      <c r="G85" s="774"/>
      <c r="H85" s="836"/>
      <c r="I85" s="778"/>
      <c r="J85" s="779"/>
      <c r="K85" s="779"/>
      <c r="L85" s="779"/>
      <c r="M85" s="779"/>
      <c r="N85" s="780"/>
      <c r="O85" s="764"/>
    </row>
    <row r="86" spans="1:20" ht="12.75" customHeight="1" x14ac:dyDescent="0.2">
      <c r="A86" s="766"/>
      <c r="B86" s="767"/>
      <c r="C86" s="771"/>
      <c r="D86" s="774"/>
      <c r="E86" s="774"/>
      <c r="F86" s="774"/>
      <c r="G86" s="774"/>
      <c r="H86" s="836"/>
      <c r="I86" s="781" t="s">
        <v>2</v>
      </c>
      <c r="J86" s="783" t="s">
        <v>3</v>
      </c>
      <c r="K86" s="783" t="s">
        <v>11</v>
      </c>
      <c r="L86" s="783" t="s">
        <v>4</v>
      </c>
      <c r="M86" s="783" t="s">
        <v>13</v>
      </c>
      <c r="N86" s="785" t="s">
        <v>14</v>
      </c>
      <c r="O86" s="764"/>
    </row>
    <row r="87" spans="1:20" ht="13.5" customHeight="1" thickBot="1" x14ac:dyDescent="0.25">
      <c r="A87" s="768"/>
      <c r="B87" s="769"/>
      <c r="C87" s="772"/>
      <c r="D87" s="775"/>
      <c r="E87" s="775"/>
      <c r="F87" s="775"/>
      <c r="G87" s="775"/>
      <c r="H87" s="837"/>
      <c r="I87" s="782"/>
      <c r="J87" s="784"/>
      <c r="K87" s="784"/>
      <c r="L87" s="784"/>
      <c r="M87" s="784"/>
      <c r="N87" s="786"/>
      <c r="O87" s="765"/>
    </row>
    <row r="88" spans="1:20" ht="16.5" customHeight="1" x14ac:dyDescent="0.2">
      <c r="A88" s="820" t="s">
        <v>380</v>
      </c>
      <c r="B88" s="821"/>
      <c r="C88" s="799">
        <v>107.7</v>
      </c>
      <c r="D88" s="802">
        <v>107.9</v>
      </c>
      <c r="E88" s="826">
        <v>106.1</v>
      </c>
      <c r="F88" s="829">
        <v>106.8</v>
      </c>
      <c r="G88" s="832">
        <v>104.8</v>
      </c>
      <c r="H88" s="787">
        <v>109.5</v>
      </c>
      <c r="I88" s="391">
        <v>103.4</v>
      </c>
      <c r="J88" s="392">
        <v>101.82</v>
      </c>
      <c r="K88" s="392">
        <v>101.1</v>
      </c>
      <c r="L88" s="392">
        <v>100.1</v>
      </c>
      <c r="M88" s="392">
        <v>100.1</v>
      </c>
      <c r="N88" s="393">
        <v>99.8</v>
      </c>
      <c r="O88" s="790">
        <v>107.7</v>
      </c>
    </row>
    <row r="89" spans="1:20" ht="15" customHeight="1" x14ac:dyDescent="0.25">
      <c r="A89" s="822"/>
      <c r="B89" s="823"/>
      <c r="C89" s="800"/>
      <c r="D89" s="803"/>
      <c r="E89" s="827"/>
      <c r="F89" s="830"/>
      <c r="G89" s="833"/>
      <c r="H89" s="788"/>
      <c r="I89" s="384" t="s">
        <v>113</v>
      </c>
      <c r="J89" s="374" t="s">
        <v>122</v>
      </c>
      <c r="K89" s="374" t="s">
        <v>123</v>
      </c>
      <c r="L89" s="374" t="s">
        <v>124</v>
      </c>
      <c r="M89" s="374" t="s">
        <v>125</v>
      </c>
      <c r="N89" s="394" t="s">
        <v>126</v>
      </c>
      <c r="O89" s="791"/>
    </row>
    <row r="90" spans="1:20" ht="17.25" customHeight="1" thickBot="1" x14ac:dyDescent="0.3">
      <c r="A90" s="824"/>
      <c r="B90" s="825"/>
      <c r="C90" s="801"/>
      <c r="D90" s="804"/>
      <c r="E90" s="828"/>
      <c r="F90" s="831"/>
      <c r="G90" s="834"/>
      <c r="H90" s="789"/>
      <c r="I90" s="388">
        <v>100.41</v>
      </c>
      <c r="J90" s="375">
        <v>100.7</v>
      </c>
      <c r="K90" s="375"/>
      <c r="L90" s="375"/>
      <c r="M90" s="375"/>
      <c r="N90" s="395"/>
      <c r="O90" s="792"/>
    </row>
    <row r="91" spans="1:20" ht="12.75" customHeight="1" x14ac:dyDescent="0.25">
      <c r="A91" s="793" t="s">
        <v>131</v>
      </c>
      <c r="B91" s="794"/>
      <c r="C91" s="799">
        <v>107.4</v>
      </c>
      <c r="D91" s="802">
        <v>107.5</v>
      </c>
      <c r="E91" s="805">
        <v>105.9</v>
      </c>
      <c r="F91" s="808">
        <v>106.9</v>
      </c>
      <c r="G91" s="811">
        <v>104.7</v>
      </c>
      <c r="H91" s="814">
        <v>109.9</v>
      </c>
      <c r="I91" s="384" t="s">
        <v>2</v>
      </c>
      <c r="J91" s="374" t="s">
        <v>3</v>
      </c>
      <c r="K91" s="374" t="s">
        <v>11</v>
      </c>
      <c r="L91" s="374" t="s">
        <v>4</v>
      </c>
      <c r="M91" s="374" t="s">
        <v>13</v>
      </c>
      <c r="N91" s="394" t="s">
        <v>14</v>
      </c>
      <c r="O91" s="817">
        <v>108.2</v>
      </c>
    </row>
    <row r="92" spans="1:20" ht="12.75" customHeight="1" x14ac:dyDescent="0.2">
      <c r="A92" s="795"/>
      <c r="B92" s="796"/>
      <c r="C92" s="800"/>
      <c r="D92" s="803"/>
      <c r="E92" s="806"/>
      <c r="F92" s="809"/>
      <c r="G92" s="812"/>
      <c r="H92" s="815"/>
      <c r="I92" s="383">
        <v>103.17</v>
      </c>
      <c r="J92" s="373">
        <v>102.46</v>
      </c>
      <c r="K92" s="373">
        <v>101.2</v>
      </c>
      <c r="L92" s="373">
        <v>100.7</v>
      </c>
      <c r="M92" s="373">
        <v>100.1</v>
      </c>
      <c r="N92" s="396">
        <v>99.7</v>
      </c>
      <c r="O92" s="818"/>
    </row>
    <row r="93" spans="1:20" ht="12.75" customHeight="1" x14ac:dyDescent="0.25">
      <c r="A93" s="795"/>
      <c r="B93" s="796"/>
      <c r="C93" s="800"/>
      <c r="D93" s="803"/>
      <c r="E93" s="806"/>
      <c r="F93" s="809"/>
      <c r="G93" s="812"/>
      <c r="H93" s="815"/>
      <c r="I93" s="384" t="s">
        <v>113</v>
      </c>
      <c r="J93" s="374" t="s">
        <v>122</v>
      </c>
      <c r="K93" s="374" t="s">
        <v>123</v>
      </c>
      <c r="L93" s="374" t="s">
        <v>124</v>
      </c>
      <c r="M93" s="374" t="s">
        <v>125</v>
      </c>
      <c r="N93" s="394" t="s">
        <v>126</v>
      </c>
      <c r="O93" s="818"/>
    </row>
    <row r="94" spans="1:20" ht="15" customHeight="1" thickBot="1" x14ac:dyDescent="0.3">
      <c r="A94" s="797"/>
      <c r="B94" s="798"/>
      <c r="C94" s="801"/>
      <c r="D94" s="804"/>
      <c r="E94" s="807"/>
      <c r="F94" s="810"/>
      <c r="G94" s="813"/>
      <c r="H94" s="816"/>
      <c r="I94" s="389">
        <v>100.3</v>
      </c>
      <c r="J94" s="376">
        <v>100.2</v>
      </c>
      <c r="K94" s="376"/>
      <c r="L94" s="376"/>
      <c r="M94" s="376"/>
      <c r="N94" s="397"/>
      <c r="O94" s="819"/>
    </row>
    <row r="95" spans="1:20" ht="12.75" customHeight="1" x14ac:dyDescent="0.25">
      <c r="A95" s="793" t="s">
        <v>129</v>
      </c>
      <c r="B95" s="794"/>
      <c r="C95" s="799">
        <v>108.6</v>
      </c>
      <c r="D95" s="802">
        <v>109.1</v>
      </c>
      <c r="E95" s="805">
        <v>106.6</v>
      </c>
      <c r="F95" s="808">
        <v>106.8</v>
      </c>
      <c r="G95" s="811">
        <v>105.2</v>
      </c>
      <c r="H95" s="814">
        <v>108.3</v>
      </c>
      <c r="I95" s="390" t="s">
        <v>2</v>
      </c>
      <c r="J95" s="377" t="s">
        <v>3</v>
      </c>
      <c r="K95" s="377" t="s">
        <v>11</v>
      </c>
      <c r="L95" s="377" t="s">
        <v>4</v>
      </c>
      <c r="M95" s="377" t="s">
        <v>13</v>
      </c>
      <c r="N95" s="398" t="s">
        <v>14</v>
      </c>
      <c r="O95" s="817">
        <v>106.6</v>
      </c>
    </row>
    <row r="96" spans="1:20" ht="12.75" customHeight="1" x14ac:dyDescent="0.2">
      <c r="A96" s="795"/>
      <c r="B96" s="796"/>
      <c r="C96" s="800"/>
      <c r="D96" s="803"/>
      <c r="E96" s="806"/>
      <c r="F96" s="809"/>
      <c r="G96" s="812"/>
      <c r="H96" s="815"/>
      <c r="I96" s="383">
        <v>104</v>
      </c>
      <c r="J96" s="373">
        <v>100.24</v>
      </c>
      <c r="K96" s="373">
        <v>100.9</v>
      </c>
      <c r="L96" s="373">
        <v>98.6</v>
      </c>
      <c r="M96" s="373">
        <v>100</v>
      </c>
      <c r="N96" s="396">
        <v>100.1</v>
      </c>
      <c r="O96" s="818"/>
    </row>
    <row r="97" spans="1:29" ht="12.75" customHeight="1" x14ac:dyDescent="0.25">
      <c r="A97" s="795"/>
      <c r="B97" s="796"/>
      <c r="C97" s="800"/>
      <c r="D97" s="803"/>
      <c r="E97" s="806"/>
      <c r="F97" s="809"/>
      <c r="G97" s="812"/>
      <c r="H97" s="815"/>
      <c r="I97" s="384" t="s">
        <v>113</v>
      </c>
      <c r="J97" s="374" t="s">
        <v>122</v>
      </c>
      <c r="K97" s="374" t="s">
        <v>123</v>
      </c>
      <c r="L97" s="374" t="s">
        <v>124</v>
      </c>
      <c r="M97" s="374" t="s">
        <v>125</v>
      </c>
      <c r="N97" s="394" t="s">
        <v>126</v>
      </c>
      <c r="O97" s="818"/>
    </row>
    <row r="98" spans="1:29" ht="17.25" customHeight="1" thickBot="1" x14ac:dyDescent="0.3">
      <c r="A98" s="797"/>
      <c r="B98" s="798"/>
      <c r="C98" s="801"/>
      <c r="D98" s="804"/>
      <c r="E98" s="807"/>
      <c r="F98" s="810"/>
      <c r="G98" s="813"/>
      <c r="H98" s="816"/>
      <c r="I98" s="389">
        <v>100.68</v>
      </c>
      <c r="J98" s="376">
        <v>102.1</v>
      </c>
      <c r="K98" s="376"/>
      <c r="L98" s="376"/>
      <c r="M98" s="376"/>
      <c r="N98" s="399"/>
      <c r="O98" s="819"/>
    </row>
    <row r="99" spans="1:29" ht="12.75" customHeight="1" x14ac:dyDescent="0.25">
      <c r="A99" s="378"/>
      <c r="B99" s="379"/>
      <c r="C99" s="380"/>
      <c r="D99" s="380"/>
      <c r="E99" s="381"/>
      <c r="F99" s="381"/>
      <c r="G99" s="381"/>
      <c r="H99" s="381"/>
      <c r="I99" s="382"/>
      <c r="J99" s="382"/>
      <c r="K99" s="382"/>
      <c r="L99" s="382"/>
      <c r="M99" s="382"/>
      <c r="N99" s="381"/>
      <c r="O99" s="381"/>
    </row>
    <row r="100" spans="1:29" ht="17.25" thickBot="1" x14ac:dyDescent="0.3">
      <c r="A100" s="838" t="s">
        <v>226</v>
      </c>
      <c r="B100" s="838"/>
      <c r="C100" s="838"/>
      <c r="D100" s="838"/>
      <c r="E100" s="838"/>
      <c r="F100" s="838"/>
      <c r="G100" s="838"/>
      <c r="H100" s="838"/>
      <c r="I100" s="839"/>
      <c r="J100" s="839"/>
      <c r="K100" s="839"/>
      <c r="L100" s="839"/>
      <c r="M100" s="839"/>
      <c r="N100" s="839"/>
      <c r="O100" s="839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</row>
    <row r="101" spans="1:29" ht="3" customHeight="1" x14ac:dyDescent="0.2">
      <c r="A101" s="619" t="s">
        <v>130</v>
      </c>
      <c r="B101" s="621"/>
      <c r="C101" s="770">
        <v>2009</v>
      </c>
      <c r="D101" s="773">
        <v>2010</v>
      </c>
      <c r="E101" s="773">
        <v>2011</v>
      </c>
      <c r="F101" s="773">
        <v>2012</v>
      </c>
      <c r="G101" s="773">
        <v>2013</v>
      </c>
      <c r="H101" s="835">
        <v>2014</v>
      </c>
      <c r="I101" s="697">
        <v>2015</v>
      </c>
      <c r="J101" s="776"/>
      <c r="K101" s="776"/>
      <c r="L101" s="776"/>
      <c r="M101" s="776"/>
      <c r="N101" s="777"/>
      <c r="O101" s="763" t="s">
        <v>533</v>
      </c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</row>
    <row r="102" spans="1:29" ht="12.75" customHeight="1" x14ac:dyDescent="0.2">
      <c r="A102" s="766"/>
      <c r="B102" s="767"/>
      <c r="C102" s="771"/>
      <c r="D102" s="774"/>
      <c r="E102" s="774"/>
      <c r="F102" s="774"/>
      <c r="G102" s="774"/>
      <c r="H102" s="836"/>
      <c r="I102" s="778"/>
      <c r="J102" s="779"/>
      <c r="K102" s="779"/>
      <c r="L102" s="779"/>
      <c r="M102" s="779"/>
      <c r="N102" s="780"/>
      <c r="O102" s="764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</row>
    <row r="103" spans="1:29" ht="13.5" customHeight="1" x14ac:dyDescent="0.2">
      <c r="A103" s="766"/>
      <c r="B103" s="767"/>
      <c r="C103" s="771"/>
      <c r="D103" s="774"/>
      <c r="E103" s="774"/>
      <c r="F103" s="774"/>
      <c r="G103" s="774"/>
      <c r="H103" s="836"/>
      <c r="I103" s="781" t="s">
        <v>2</v>
      </c>
      <c r="J103" s="783" t="s">
        <v>3</v>
      </c>
      <c r="K103" s="783" t="s">
        <v>11</v>
      </c>
      <c r="L103" s="783" t="s">
        <v>4</v>
      </c>
      <c r="M103" s="783" t="s">
        <v>13</v>
      </c>
      <c r="N103" s="785" t="s">
        <v>14</v>
      </c>
      <c r="O103" s="764"/>
      <c r="Q103" s="200"/>
      <c r="R103" s="201"/>
      <c r="S103" s="201"/>
      <c r="T103" s="201"/>
      <c r="U103" s="201"/>
      <c r="V103" s="201"/>
      <c r="W103" s="201"/>
      <c r="X103" s="202"/>
      <c r="Y103" s="202"/>
      <c r="Z103" s="202"/>
      <c r="AA103" s="202"/>
      <c r="AB103" s="199"/>
      <c r="AC103" s="199"/>
    </row>
    <row r="104" spans="1:29" ht="13.5" customHeight="1" thickBot="1" x14ac:dyDescent="0.25">
      <c r="A104" s="768"/>
      <c r="B104" s="769"/>
      <c r="C104" s="772"/>
      <c r="D104" s="775"/>
      <c r="E104" s="775"/>
      <c r="F104" s="775"/>
      <c r="G104" s="775"/>
      <c r="H104" s="837"/>
      <c r="I104" s="782"/>
      <c r="J104" s="784"/>
      <c r="K104" s="784"/>
      <c r="L104" s="784"/>
      <c r="M104" s="784"/>
      <c r="N104" s="786"/>
      <c r="O104" s="765"/>
      <c r="Q104" s="200"/>
      <c r="R104" s="201"/>
      <c r="S104" s="201"/>
      <c r="T104" s="201"/>
      <c r="U104" s="201"/>
      <c r="V104" s="201"/>
      <c r="W104" s="201"/>
      <c r="X104" s="202"/>
      <c r="Y104" s="202"/>
      <c r="Z104" s="202"/>
      <c r="AA104" s="202"/>
      <c r="AB104" s="199"/>
      <c r="AC104" s="199"/>
    </row>
    <row r="105" spans="1:29" ht="12.75" customHeight="1" x14ac:dyDescent="0.2">
      <c r="A105" s="840" t="s">
        <v>379</v>
      </c>
      <c r="B105" s="841"/>
      <c r="C105" s="844">
        <v>108.8</v>
      </c>
      <c r="D105" s="847">
        <v>108.8</v>
      </c>
      <c r="E105" s="848">
        <v>106.1</v>
      </c>
      <c r="F105" s="848">
        <v>106.6</v>
      </c>
      <c r="G105" s="849">
        <v>106.5</v>
      </c>
      <c r="H105" s="788">
        <v>111.4</v>
      </c>
      <c r="I105" s="391">
        <v>103.85</v>
      </c>
      <c r="J105" s="392">
        <v>102.22</v>
      </c>
      <c r="K105" s="392">
        <v>101.21</v>
      </c>
      <c r="L105" s="392">
        <v>100.46</v>
      </c>
      <c r="M105" s="392">
        <v>100.35</v>
      </c>
      <c r="N105" s="393">
        <v>100.19</v>
      </c>
      <c r="O105" s="790">
        <v>109.8</v>
      </c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</row>
    <row r="106" spans="1:29" ht="16.5" x14ac:dyDescent="0.25">
      <c r="A106" s="822"/>
      <c r="B106" s="842"/>
      <c r="C106" s="845"/>
      <c r="D106" s="803"/>
      <c r="E106" s="827"/>
      <c r="F106" s="827"/>
      <c r="G106" s="850"/>
      <c r="H106" s="788"/>
      <c r="I106" s="384" t="s">
        <v>113</v>
      </c>
      <c r="J106" s="374" t="s">
        <v>122</v>
      </c>
      <c r="K106" s="374" t="s">
        <v>123</v>
      </c>
      <c r="L106" s="374" t="s">
        <v>124</v>
      </c>
      <c r="M106" s="374" t="s">
        <v>125</v>
      </c>
      <c r="N106" s="394" t="s">
        <v>126</v>
      </c>
      <c r="O106" s="791"/>
    </row>
    <row r="107" spans="1:29" ht="18.75" customHeight="1" thickBot="1" x14ac:dyDescent="0.25">
      <c r="A107" s="824"/>
      <c r="B107" s="843"/>
      <c r="C107" s="846"/>
      <c r="D107" s="804"/>
      <c r="E107" s="828"/>
      <c r="F107" s="828"/>
      <c r="G107" s="851"/>
      <c r="H107" s="789"/>
      <c r="I107" s="385">
        <v>100.8</v>
      </c>
      <c r="J107" s="386">
        <v>100.35</v>
      </c>
      <c r="K107" s="386"/>
      <c r="L107" s="386"/>
      <c r="M107" s="386"/>
      <c r="N107" s="400"/>
      <c r="O107" s="792"/>
    </row>
    <row r="108" spans="1:29" ht="16.5" x14ac:dyDescent="0.25">
      <c r="A108" s="387"/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</row>
  </sheetData>
  <mergeCells count="71">
    <mergeCell ref="H101:H104"/>
    <mergeCell ref="H105:H107"/>
    <mergeCell ref="O105:O107"/>
    <mergeCell ref="A105:B107"/>
    <mergeCell ref="C105:C107"/>
    <mergeCell ref="D105:D107"/>
    <mergeCell ref="E105:E107"/>
    <mergeCell ref="F105:F107"/>
    <mergeCell ref="G105:G107"/>
    <mergeCell ref="H84:H87"/>
    <mergeCell ref="A100:O100"/>
    <mergeCell ref="O101:O104"/>
    <mergeCell ref="I101:N102"/>
    <mergeCell ref="I103:I104"/>
    <mergeCell ref="J103:J104"/>
    <mergeCell ref="K103:K104"/>
    <mergeCell ref="L103:L104"/>
    <mergeCell ref="M103:M104"/>
    <mergeCell ref="N103:N104"/>
    <mergeCell ref="A101:B104"/>
    <mergeCell ref="C101:C104"/>
    <mergeCell ref="D101:D104"/>
    <mergeCell ref="E101:E104"/>
    <mergeCell ref="F101:F104"/>
    <mergeCell ref="G101:G104"/>
    <mergeCell ref="G88:G90"/>
    <mergeCell ref="H95:H98"/>
    <mergeCell ref="O95:O98"/>
    <mergeCell ref="A95:B98"/>
    <mergeCell ref="C95:C98"/>
    <mergeCell ref="D95:D98"/>
    <mergeCell ref="E95:E98"/>
    <mergeCell ref="F95:F98"/>
    <mergeCell ref="G95:G98"/>
    <mergeCell ref="G84:G87"/>
    <mergeCell ref="H88:H90"/>
    <mergeCell ref="O88:O90"/>
    <mergeCell ref="A91:B94"/>
    <mergeCell ref="C91:C94"/>
    <mergeCell ref="D91:D94"/>
    <mergeCell ref="E91:E94"/>
    <mergeCell ref="F91:F94"/>
    <mergeCell ref="G91:G94"/>
    <mergeCell ref="H91:H94"/>
    <mergeCell ref="O91:O94"/>
    <mergeCell ref="A88:B90"/>
    <mergeCell ref="C88:C90"/>
    <mergeCell ref="D88:D90"/>
    <mergeCell ref="E88:E90"/>
    <mergeCell ref="F88:F90"/>
    <mergeCell ref="A57:A58"/>
    <mergeCell ref="A71:F71"/>
    <mergeCell ref="A83:O83"/>
    <mergeCell ref="O84:O87"/>
    <mergeCell ref="A84:B87"/>
    <mergeCell ref="C84:C87"/>
    <mergeCell ref="D84:D87"/>
    <mergeCell ref="I84:N85"/>
    <mergeCell ref="I86:I87"/>
    <mergeCell ref="J86:J87"/>
    <mergeCell ref="K86:K87"/>
    <mergeCell ref="L86:L87"/>
    <mergeCell ref="M86:M87"/>
    <mergeCell ref="N86:N87"/>
    <mergeCell ref="E84:E87"/>
    <mergeCell ref="F84:F87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</vt:lpstr>
      <vt:lpstr>труд рес </vt:lpstr>
      <vt:lpstr>занятость</vt:lpstr>
      <vt:lpstr>социнфрастр</vt:lpstr>
      <vt:lpstr>цены на металл</vt:lpstr>
      <vt:lpstr>цены на металл 2</vt:lpstr>
      <vt:lpstr>дин. цен</vt:lpstr>
      <vt:lpstr>индекс потр цен</vt:lpstr>
      <vt:lpstr>Средние цены 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 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2015-10-21T04:29:57Z</cp:lastPrinted>
  <dcterms:created xsi:type="dcterms:W3CDTF">1996-09-27T09:22:49Z</dcterms:created>
  <dcterms:modified xsi:type="dcterms:W3CDTF">2015-10-30T10:21:35Z</dcterms:modified>
</cp:coreProperties>
</file>